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0" yWindow="240" windowWidth="11700" windowHeight="5850" tabRatio="835"/>
  </bookViews>
  <sheets>
    <sheet name="Таблиця 1" sheetId="1" r:id="rId1"/>
    <sheet name="Таб 1.1" sheetId="38" r:id="rId2"/>
    <sheet name="Таб 2-3" sheetId="3" r:id="rId3"/>
    <sheet name="Таб 4-6" sheetId="17" r:id="rId4"/>
    <sheet name="Таб 7-9" sheetId="7" r:id="rId5"/>
    <sheet name="Додаток" sheetId="34" r:id="rId6"/>
    <sheet name="Титульний" sheetId="18" r:id="rId7"/>
    <sheet name="Помилки" sheetId="10" r:id="rId8"/>
    <sheet name="Довідки" sheetId="12" r:id="rId9"/>
    <sheet name="Довідки1" sheetId="23" r:id="rId10"/>
    <sheet name="Довідки2" sheetId="36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9">[1]!EndSeller</definedName>
    <definedName name="EndSeller" localSheetId="10">[1]!EndSeller</definedName>
    <definedName name="EndSeller" localSheetId="7">[1]!EndSeller</definedName>
    <definedName name="EndSeller" localSheetId="1">[2]!EndSeller</definedName>
    <definedName name="EndSeller" localSheetId="6">[1]!EndSeller</definedName>
    <definedName name="EndSeller">[3]!EndSeller</definedName>
    <definedName name="FindIt" localSheetId="11">[1]!FindIt</definedName>
    <definedName name="FindIt" localSheetId="9">[1]!FindIt</definedName>
    <definedName name="FindIt" localSheetId="10">[1]!FindIt</definedName>
    <definedName name="FindIt" localSheetId="7">[1]!FindIt</definedName>
    <definedName name="FindIt" localSheetId="1">[2]!FindIt</definedName>
    <definedName name="FindIt" localSheetId="6">[1]!FindIt</definedName>
    <definedName name="FindIt">[3]!FindIt</definedName>
    <definedName name="New" localSheetId="1">[2]!RegisterReceipt</definedName>
    <definedName name="New">[3]!RegisterReceipt</definedName>
    <definedName name="RegisterReceipt" localSheetId="11">[1]!RegisterReceipt</definedName>
    <definedName name="RegisterReceipt" localSheetId="9">[1]!RegisterReceipt</definedName>
    <definedName name="RegisterReceipt" localSheetId="10">[1]!RegisterReceipt</definedName>
    <definedName name="RegisterReceipt" localSheetId="7">[1]!RegisterReceipt</definedName>
    <definedName name="RegisterReceipt" localSheetId="1">[2]!RegisterReceipt</definedName>
    <definedName name="RegisterReceipt" localSheetId="6">[1]!RegisterReceipt</definedName>
    <definedName name="RegisterReceipt">[3]!RegisterReceipt</definedName>
    <definedName name="Search" localSheetId="11">[4]!Search</definedName>
    <definedName name="Search" localSheetId="9">[4]!Search</definedName>
    <definedName name="Search" localSheetId="10">[4]!Search</definedName>
    <definedName name="Search" localSheetId="7">[4]!Search</definedName>
    <definedName name="Search" localSheetId="1">[5]!Search</definedName>
    <definedName name="Search" localSheetId="6">[4]!Search</definedName>
    <definedName name="Search">[6]!Search</definedName>
    <definedName name="SortRUSAsc" localSheetId="11">[4]!SortRUSAsc</definedName>
    <definedName name="SortRUSAsc" localSheetId="9">[4]!SortRUSAsc</definedName>
    <definedName name="SortRUSAsc" localSheetId="10">[4]!SortRUSAsc</definedName>
    <definedName name="SortRUSAsc" localSheetId="7">[4]!SortRUSAsc</definedName>
    <definedName name="SortRUSAsc" localSheetId="1">[5]!SortRUSAsc</definedName>
    <definedName name="SortRUSAsc" localSheetId="6">[4]!SortRUSAsc</definedName>
    <definedName name="SortRUSAsc">[6]!SortRUSAsc</definedName>
    <definedName name="SortRUSDesc" localSheetId="11">[4]!SortRUSDesc</definedName>
    <definedName name="SortRUSDesc" localSheetId="9">[4]!SortRUSDesc</definedName>
    <definedName name="SortRUSDesc" localSheetId="10">[4]!SortRUSDesc</definedName>
    <definedName name="SortRUSDesc" localSheetId="7">[4]!SortRUSDesc</definedName>
    <definedName name="SortRUSDesc" localSheetId="1">[5]!SortRUSDesc</definedName>
    <definedName name="SortRUSDesc" localSheetId="6">[4]!SortRUSDesc</definedName>
    <definedName name="SortRUSDesc">[6]!SortRUSDesc</definedName>
    <definedName name="SortUSAAsc" localSheetId="11">[4]!SortUSAAsc</definedName>
    <definedName name="SortUSAAsc" localSheetId="9">[4]!SortUSAAsc</definedName>
    <definedName name="SortUSAAsc" localSheetId="10">[4]!SortUSAAsc</definedName>
    <definedName name="SortUSAAsc" localSheetId="7">[4]!SortUSAAsc</definedName>
    <definedName name="SortUSAAsc" localSheetId="1">[5]!SortUSAAsc</definedName>
    <definedName name="SortUSAAsc" localSheetId="6">[4]!SortUSAAsc</definedName>
    <definedName name="SortUSAAsc">[6]!SortUSAAsc</definedName>
    <definedName name="SortUSADesc" localSheetId="11">[4]!SortUSADesc</definedName>
    <definedName name="SortUSADesc" localSheetId="9">[4]!SortUSADesc</definedName>
    <definedName name="SortUSADesc" localSheetId="10">[4]!SortUSADesc</definedName>
    <definedName name="SortUSADesc" localSheetId="7">[4]!SortUSADesc</definedName>
    <definedName name="SortUSADesc" localSheetId="1">[5]!SortUSADesc</definedName>
    <definedName name="SortUSADesc" localSheetId="6">[4]!SortUSADesc</definedName>
    <definedName name="SortUSADesc">[6]!SortUSADesc</definedName>
    <definedName name="_xlnm.Print_Area" localSheetId="8">Довідки!$A$1:$T$450</definedName>
    <definedName name="_xlnm.Print_Area" localSheetId="9">Довідки1!$A$1:$H$95</definedName>
    <definedName name="_xlnm.Print_Area" localSheetId="10">Довідки2!$A$1:$I$95</definedName>
    <definedName name="_xlnm.Print_Area" localSheetId="5">Додаток!$A$1:$I$24</definedName>
    <definedName name="_xlnm.Print_Area" localSheetId="7">Помилки!$A$1:$F$26</definedName>
    <definedName name="_xlnm.Print_Area" localSheetId="1">'Таб 1.1'!$A$1:$L$33</definedName>
    <definedName name="_xlnm.Print_Area" localSheetId="2">'Таб 2-3'!$A$1:$G$41</definedName>
    <definedName name="_xlnm.Print_Area" localSheetId="3">'Таб 4-6'!$A$1:$E$48</definedName>
    <definedName name="_xlnm.Print_Area" localSheetId="0">'Таблиця 1'!$A$2:$J$58</definedName>
    <definedName name="_xlnm.Print_Area" localSheetId="6">Титульний!$A$1:$G$23</definedName>
    <definedName name="Туц" localSheetId="1">[2]!EndSeller</definedName>
    <definedName name="Туц">[3]!EndSeller</definedName>
  </definedNames>
  <calcPr calcId="124519"/>
</workbook>
</file>

<file path=xl/calcChain.xml><?xml version="1.0" encoding="utf-8"?>
<calcChain xmlns="http://schemas.openxmlformats.org/spreadsheetml/2006/main">
  <c r="E422" i="12"/>
  <c r="H422"/>
  <c r="K422"/>
  <c r="N422"/>
  <c r="Q422"/>
  <c r="T422"/>
  <c r="E423"/>
  <c r="H423"/>
  <c r="K423"/>
  <c r="N423"/>
  <c r="Q423"/>
  <c r="T423"/>
  <c r="E424"/>
  <c r="H424"/>
  <c r="K424"/>
  <c r="N424"/>
  <c r="Q424"/>
  <c r="T424"/>
  <c r="E425"/>
  <c r="H425"/>
  <c r="K425"/>
  <c r="N425"/>
  <c r="Q425"/>
  <c r="T425"/>
  <c r="E426"/>
  <c r="H426"/>
  <c r="K426"/>
  <c r="N426"/>
  <c r="Q426"/>
  <c r="T426"/>
  <c r="E427"/>
  <c r="H427"/>
  <c r="K427"/>
  <c r="N427"/>
  <c r="Q427"/>
  <c r="T427"/>
  <c r="E428"/>
  <c r="H428"/>
  <c r="K428"/>
  <c r="N428"/>
  <c r="Q428"/>
  <c r="T428"/>
  <c r="E429"/>
  <c r="H429"/>
  <c r="K429"/>
  <c r="N429"/>
  <c r="Q429"/>
  <c r="T429"/>
  <c r="E403"/>
  <c r="H403"/>
  <c r="K403"/>
  <c r="N403"/>
  <c r="Q403"/>
  <c r="T403"/>
  <c r="E404"/>
  <c r="H404"/>
  <c r="K404"/>
  <c r="N404"/>
  <c r="Q404"/>
  <c r="T404"/>
  <c r="E405"/>
  <c r="H405"/>
  <c r="K405"/>
  <c r="N405"/>
  <c r="Q405"/>
  <c r="T405"/>
  <c r="E406"/>
  <c r="H406"/>
  <c r="K406"/>
  <c r="N406"/>
  <c r="Q406"/>
  <c r="T406"/>
  <c r="E407"/>
  <c r="H407"/>
  <c r="K407"/>
  <c r="N407"/>
  <c r="Q407"/>
  <c r="T407"/>
  <c r="E408"/>
  <c r="H408"/>
  <c r="K408"/>
  <c r="N408"/>
  <c r="Q408"/>
  <c r="T408"/>
  <c r="E409"/>
  <c r="H409"/>
  <c r="K409"/>
  <c r="N409"/>
  <c r="Q409"/>
  <c r="T409"/>
  <c r="E410"/>
  <c r="H410"/>
  <c r="K410"/>
  <c r="N410"/>
  <c r="Q410"/>
  <c r="T410"/>
  <c r="E384"/>
  <c r="H384"/>
  <c r="I384"/>
  <c r="J384"/>
  <c r="M384"/>
  <c r="E385"/>
  <c r="H385"/>
  <c r="I385"/>
  <c r="J385"/>
  <c r="M385"/>
  <c r="E386"/>
  <c r="H386"/>
  <c r="I386"/>
  <c r="J386"/>
  <c r="M386"/>
  <c r="E387"/>
  <c r="H387"/>
  <c r="I387"/>
  <c r="J387"/>
  <c r="M387"/>
  <c r="E388"/>
  <c r="H388"/>
  <c r="I388"/>
  <c r="J388"/>
  <c r="M388"/>
  <c r="E389"/>
  <c r="H389"/>
  <c r="I389"/>
  <c r="J389"/>
  <c r="M389"/>
  <c r="E390"/>
  <c r="H390"/>
  <c r="I390"/>
  <c r="J390"/>
  <c r="M390"/>
  <c r="E391"/>
  <c r="H391"/>
  <c r="I391"/>
  <c r="J391"/>
  <c r="M391"/>
  <c r="E365"/>
  <c r="H365"/>
  <c r="I365"/>
  <c r="J365"/>
  <c r="M365"/>
  <c r="E366"/>
  <c r="H366"/>
  <c r="I366"/>
  <c r="J366"/>
  <c r="M366"/>
  <c r="E367"/>
  <c r="H367"/>
  <c r="I367"/>
  <c r="J367"/>
  <c r="M367"/>
  <c r="E368"/>
  <c r="H368"/>
  <c r="I368"/>
  <c r="J368"/>
  <c r="M368"/>
  <c r="E369"/>
  <c r="H369"/>
  <c r="I369"/>
  <c r="J369"/>
  <c r="M369"/>
  <c r="E370"/>
  <c r="H370"/>
  <c r="I370"/>
  <c r="J370"/>
  <c r="M370"/>
  <c r="E371"/>
  <c r="H371"/>
  <c r="I371"/>
  <c r="J371"/>
  <c r="M371"/>
  <c r="E372"/>
  <c r="H372"/>
  <c r="I372"/>
  <c r="J372"/>
  <c r="M372"/>
  <c r="E346"/>
  <c r="H346"/>
  <c r="I346"/>
  <c r="J346"/>
  <c r="M346"/>
  <c r="E347"/>
  <c r="H347"/>
  <c r="I347"/>
  <c r="J347"/>
  <c r="M347"/>
  <c r="E348"/>
  <c r="H348"/>
  <c r="I348"/>
  <c r="J348"/>
  <c r="M348"/>
  <c r="E349"/>
  <c r="H349"/>
  <c r="I349"/>
  <c r="J349"/>
  <c r="M349"/>
  <c r="E350"/>
  <c r="H350"/>
  <c r="I350"/>
  <c r="J350"/>
  <c r="M350"/>
  <c r="E351"/>
  <c r="H351"/>
  <c r="I351"/>
  <c r="J351"/>
  <c r="M351"/>
  <c r="E352"/>
  <c r="H352"/>
  <c r="I352"/>
  <c r="J352"/>
  <c r="M352"/>
  <c r="E353"/>
  <c r="H353"/>
  <c r="I353"/>
  <c r="J353"/>
  <c r="M353"/>
  <c r="E251"/>
  <c r="H251"/>
  <c r="I251"/>
  <c r="J251"/>
  <c r="E252"/>
  <c r="H252"/>
  <c r="I252"/>
  <c r="J252"/>
  <c r="E253"/>
  <c r="H253"/>
  <c r="I253"/>
  <c r="J253"/>
  <c r="E254"/>
  <c r="H254"/>
  <c r="I254"/>
  <c r="J254"/>
  <c r="E255"/>
  <c r="H255"/>
  <c r="I255"/>
  <c r="J255"/>
  <c r="E256"/>
  <c r="H256"/>
  <c r="I256"/>
  <c r="J256"/>
  <c r="E257"/>
  <c r="H257"/>
  <c r="I257"/>
  <c r="J257"/>
  <c r="E258"/>
  <c r="H258"/>
  <c r="I258"/>
  <c r="J258"/>
  <c r="E232"/>
  <c r="H232"/>
  <c r="K232"/>
  <c r="N232"/>
  <c r="Q232"/>
  <c r="E233"/>
  <c r="H233"/>
  <c r="K233"/>
  <c r="N233"/>
  <c r="Q233"/>
  <c r="E234"/>
  <c r="H234"/>
  <c r="K234"/>
  <c r="N234"/>
  <c r="Q234"/>
  <c r="E235"/>
  <c r="H235"/>
  <c r="K235"/>
  <c r="N235"/>
  <c r="Q235"/>
  <c r="E236"/>
  <c r="H236"/>
  <c r="K236"/>
  <c r="N236"/>
  <c r="Q236"/>
  <c r="E237"/>
  <c r="H237"/>
  <c r="K237"/>
  <c r="N237"/>
  <c r="Q237"/>
  <c r="E238"/>
  <c r="H238"/>
  <c r="K238"/>
  <c r="N238"/>
  <c r="Q238"/>
  <c r="E239"/>
  <c r="H239"/>
  <c r="K239"/>
  <c r="N239"/>
  <c r="Q239"/>
  <c r="E213"/>
  <c r="H213"/>
  <c r="I213"/>
  <c r="J213"/>
  <c r="M213"/>
  <c r="N213"/>
  <c r="O213"/>
  <c r="R213"/>
  <c r="S213"/>
  <c r="T213"/>
  <c r="E214"/>
  <c r="H214"/>
  <c r="I214"/>
  <c r="J214"/>
  <c r="M214"/>
  <c r="N214"/>
  <c r="O214"/>
  <c r="R214"/>
  <c r="S214"/>
  <c r="T214"/>
  <c r="E215"/>
  <c r="H215"/>
  <c r="I215"/>
  <c r="J215"/>
  <c r="M215"/>
  <c r="N215"/>
  <c r="O215"/>
  <c r="R215"/>
  <c r="S215"/>
  <c r="T215"/>
  <c r="E216"/>
  <c r="H216"/>
  <c r="I216"/>
  <c r="J216"/>
  <c r="M216"/>
  <c r="N216"/>
  <c r="O216"/>
  <c r="R216"/>
  <c r="S216"/>
  <c r="T216"/>
  <c r="E217"/>
  <c r="H217"/>
  <c r="I217"/>
  <c r="J217"/>
  <c r="M217"/>
  <c r="N217"/>
  <c r="O217"/>
  <c r="R217"/>
  <c r="S217"/>
  <c r="T217"/>
  <c r="E218"/>
  <c r="H218"/>
  <c r="I218"/>
  <c r="J218"/>
  <c r="M218"/>
  <c r="N218"/>
  <c r="O218"/>
  <c r="R218"/>
  <c r="S218"/>
  <c r="T218"/>
  <c r="E219"/>
  <c r="H219"/>
  <c r="I219"/>
  <c r="J219"/>
  <c r="M219"/>
  <c r="N219"/>
  <c r="O219"/>
  <c r="R219"/>
  <c r="S219"/>
  <c r="T219"/>
  <c r="E220"/>
  <c r="H220"/>
  <c r="I220"/>
  <c r="J220"/>
  <c r="M220"/>
  <c r="N220"/>
  <c r="O220"/>
  <c r="R220"/>
  <c r="S220"/>
  <c r="T220"/>
  <c r="E194"/>
  <c r="H194"/>
  <c r="K194"/>
  <c r="N194"/>
  <c r="Q194"/>
  <c r="T194"/>
  <c r="E195"/>
  <c r="H195"/>
  <c r="K195"/>
  <c r="N195"/>
  <c r="Q195"/>
  <c r="T195"/>
  <c r="E196"/>
  <c r="H196"/>
  <c r="K196"/>
  <c r="N196"/>
  <c r="Q196"/>
  <c r="T196"/>
  <c r="E197"/>
  <c r="H197"/>
  <c r="K197"/>
  <c r="N197"/>
  <c r="Q197"/>
  <c r="T197"/>
  <c r="E198"/>
  <c r="H198"/>
  <c r="K198"/>
  <c r="N198"/>
  <c r="Q198"/>
  <c r="T198"/>
  <c r="E199"/>
  <c r="H199"/>
  <c r="K199"/>
  <c r="N199"/>
  <c r="Q199"/>
  <c r="T199"/>
  <c r="E200"/>
  <c r="H200"/>
  <c r="K200"/>
  <c r="N200"/>
  <c r="Q200"/>
  <c r="T200"/>
  <c r="E201"/>
  <c r="H201"/>
  <c r="K201"/>
  <c r="N201"/>
  <c r="Q201"/>
  <c r="T201"/>
  <c r="E175"/>
  <c r="H175"/>
  <c r="K175"/>
  <c r="N175"/>
  <c r="Q175"/>
  <c r="T175"/>
  <c r="E176"/>
  <c r="H176"/>
  <c r="K176"/>
  <c r="N176"/>
  <c r="Q176"/>
  <c r="T176"/>
  <c r="E177"/>
  <c r="H177"/>
  <c r="K177"/>
  <c r="N177"/>
  <c r="Q177"/>
  <c r="T177"/>
  <c r="E178"/>
  <c r="H178"/>
  <c r="K178"/>
  <c r="N178"/>
  <c r="Q178"/>
  <c r="T178"/>
  <c r="E179"/>
  <c r="H179"/>
  <c r="K179"/>
  <c r="N179"/>
  <c r="Q179"/>
  <c r="T179"/>
  <c r="E180"/>
  <c r="H180"/>
  <c r="K180"/>
  <c r="N180"/>
  <c r="Q180"/>
  <c r="T180"/>
  <c r="E181"/>
  <c r="H181"/>
  <c r="K181"/>
  <c r="N181"/>
  <c r="Q181"/>
  <c r="T181"/>
  <c r="E182"/>
  <c r="H182"/>
  <c r="K182"/>
  <c r="N182"/>
  <c r="Q182"/>
  <c r="T182"/>
  <c r="E183"/>
  <c r="H183"/>
  <c r="K183"/>
  <c r="N183"/>
  <c r="Q183"/>
  <c r="T183"/>
  <c r="E156"/>
  <c r="H156"/>
  <c r="K156"/>
  <c r="N156"/>
  <c r="Q156"/>
  <c r="T156"/>
  <c r="E157"/>
  <c r="H157"/>
  <c r="K157"/>
  <c r="N157"/>
  <c r="Q157"/>
  <c r="T157"/>
  <c r="E158"/>
  <c r="H158"/>
  <c r="K158"/>
  <c r="N158"/>
  <c r="Q158"/>
  <c r="T158"/>
  <c r="E159"/>
  <c r="H159"/>
  <c r="K159"/>
  <c r="N159"/>
  <c r="Q159"/>
  <c r="T159"/>
  <c r="E160"/>
  <c r="H160"/>
  <c r="K160"/>
  <c r="N160"/>
  <c r="Q160"/>
  <c r="T160"/>
  <c r="E161"/>
  <c r="H161"/>
  <c r="K161"/>
  <c r="N161"/>
  <c r="Q161"/>
  <c r="T161"/>
  <c r="E162"/>
  <c r="H162"/>
  <c r="K162"/>
  <c r="N162"/>
  <c r="Q162"/>
  <c r="T162"/>
  <c r="E163"/>
  <c r="H163"/>
  <c r="K163"/>
  <c r="N163"/>
  <c r="Q163"/>
  <c r="T163"/>
  <c r="E137"/>
  <c r="H137"/>
  <c r="K137"/>
  <c r="N137"/>
  <c r="Q137"/>
  <c r="T137"/>
  <c r="E138"/>
  <c r="H138"/>
  <c r="K138"/>
  <c r="N138"/>
  <c r="Q138"/>
  <c r="T138"/>
  <c r="E139"/>
  <c r="H139"/>
  <c r="K139"/>
  <c r="N139"/>
  <c r="Q139"/>
  <c r="T139"/>
  <c r="E140"/>
  <c r="H140"/>
  <c r="K140"/>
  <c r="N140"/>
  <c r="Q140"/>
  <c r="T140"/>
  <c r="E141"/>
  <c r="H141"/>
  <c r="K141"/>
  <c r="N141"/>
  <c r="Q141"/>
  <c r="T141"/>
  <c r="E142"/>
  <c r="H142"/>
  <c r="K142"/>
  <c r="N142"/>
  <c r="Q142"/>
  <c r="T142"/>
  <c r="E143"/>
  <c r="H143"/>
  <c r="K143"/>
  <c r="N143"/>
  <c r="Q143"/>
  <c r="T143"/>
  <c r="E144"/>
  <c r="H144"/>
  <c r="K144"/>
  <c r="N144"/>
  <c r="Q144"/>
  <c r="T144"/>
  <c r="E118"/>
  <c r="J118"/>
  <c r="O118"/>
  <c r="E119"/>
  <c r="J119"/>
  <c r="O119"/>
  <c r="E120"/>
  <c r="J120"/>
  <c r="O120"/>
  <c r="E121"/>
  <c r="J121"/>
  <c r="O121"/>
  <c r="E122"/>
  <c r="J122"/>
  <c r="O122"/>
  <c r="E123"/>
  <c r="J123"/>
  <c r="O123"/>
  <c r="E124"/>
  <c r="J124"/>
  <c r="O124"/>
  <c r="E125"/>
  <c r="J125"/>
  <c r="O125"/>
  <c r="E99"/>
  <c r="H99"/>
  <c r="I99"/>
  <c r="J99"/>
  <c r="M99"/>
  <c r="N99"/>
  <c r="O99"/>
  <c r="R99"/>
  <c r="E100"/>
  <c r="H100"/>
  <c r="I100"/>
  <c r="J100"/>
  <c r="M100"/>
  <c r="N100"/>
  <c r="O100"/>
  <c r="R100"/>
  <c r="E101"/>
  <c r="H101"/>
  <c r="I101"/>
  <c r="J101"/>
  <c r="M101"/>
  <c r="N101"/>
  <c r="O101"/>
  <c r="R101"/>
  <c r="E102"/>
  <c r="H102"/>
  <c r="I102"/>
  <c r="J102"/>
  <c r="M102"/>
  <c r="N102"/>
  <c r="O102"/>
  <c r="R102"/>
  <c r="E103"/>
  <c r="H103"/>
  <c r="I103"/>
  <c r="J103"/>
  <c r="M103"/>
  <c r="N103"/>
  <c r="O103"/>
  <c r="R103"/>
  <c r="E104"/>
  <c r="H104"/>
  <c r="I104"/>
  <c r="J104"/>
  <c r="M104"/>
  <c r="N104"/>
  <c r="O104"/>
  <c r="R104"/>
  <c r="E105"/>
  <c r="H105"/>
  <c r="I105"/>
  <c r="J105"/>
  <c r="M105"/>
  <c r="N105"/>
  <c r="O105"/>
  <c r="R105"/>
  <c r="E106"/>
  <c r="H106"/>
  <c r="I106"/>
  <c r="J106"/>
  <c r="M106"/>
  <c r="N106"/>
  <c r="O106"/>
  <c r="R106"/>
  <c r="E80"/>
  <c r="J80"/>
  <c r="O80"/>
  <c r="E81"/>
  <c r="J81"/>
  <c r="O81"/>
  <c r="E82"/>
  <c r="J82"/>
  <c r="O82"/>
  <c r="E83"/>
  <c r="J83"/>
  <c r="O83"/>
  <c r="E84"/>
  <c r="J84"/>
  <c r="O84"/>
  <c r="E85"/>
  <c r="J85"/>
  <c r="O85"/>
  <c r="E86"/>
  <c r="J86"/>
  <c r="O86"/>
  <c r="E87"/>
  <c r="J87"/>
  <c r="O87"/>
  <c r="I42"/>
  <c r="L42"/>
  <c r="O42"/>
  <c r="P42"/>
  <c r="Q42"/>
  <c r="T42"/>
  <c r="I43"/>
  <c r="L43"/>
  <c r="O43"/>
  <c r="P43"/>
  <c r="Q43"/>
  <c r="T43"/>
  <c r="I44"/>
  <c r="L44"/>
  <c r="O44"/>
  <c r="P44"/>
  <c r="Q44"/>
  <c r="T44"/>
  <c r="I45"/>
  <c r="L45"/>
  <c r="O45"/>
  <c r="P45"/>
  <c r="Q45"/>
  <c r="T45"/>
  <c r="I46"/>
  <c r="L46"/>
  <c r="O46"/>
  <c r="P46"/>
  <c r="Q46"/>
  <c r="T46"/>
  <c r="I47"/>
  <c r="L47"/>
  <c r="O47"/>
  <c r="P47"/>
  <c r="Q47"/>
  <c r="T47"/>
  <c r="I48"/>
  <c r="L48"/>
  <c r="O48"/>
  <c r="P48"/>
  <c r="Q48"/>
  <c r="T48"/>
  <c r="I49"/>
  <c r="L49"/>
  <c r="O49"/>
  <c r="P49"/>
  <c r="Q49"/>
  <c r="T49"/>
  <c r="E23"/>
  <c r="H23"/>
  <c r="I23"/>
  <c r="J23"/>
  <c r="M23"/>
  <c r="N23"/>
  <c r="O23"/>
  <c r="R23"/>
  <c r="S23"/>
  <c r="T23"/>
  <c r="E24"/>
  <c r="H24"/>
  <c r="I24"/>
  <c r="J24"/>
  <c r="M24"/>
  <c r="N24"/>
  <c r="O24"/>
  <c r="R24"/>
  <c r="S24"/>
  <c r="T24"/>
  <c r="E25"/>
  <c r="H25"/>
  <c r="I25"/>
  <c r="J25"/>
  <c r="M25"/>
  <c r="N25"/>
  <c r="O25"/>
  <c r="R25"/>
  <c r="S25"/>
  <c r="T25"/>
  <c r="E26"/>
  <c r="H26"/>
  <c r="I26"/>
  <c r="J26"/>
  <c r="M26"/>
  <c r="N26"/>
  <c r="O26"/>
  <c r="R26"/>
  <c r="S26"/>
  <c r="T26"/>
  <c r="E27"/>
  <c r="H27"/>
  <c r="I27"/>
  <c r="J27"/>
  <c r="M27"/>
  <c r="N27"/>
  <c r="O27"/>
  <c r="R27"/>
  <c r="S27"/>
  <c r="T27"/>
  <c r="E28"/>
  <c r="H28"/>
  <c r="I28"/>
  <c r="J28"/>
  <c r="M28"/>
  <c r="N28"/>
  <c r="O28"/>
  <c r="R28"/>
  <c r="S28"/>
  <c r="T28"/>
  <c r="E29"/>
  <c r="H29"/>
  <c r="I29"/>
  <c r="J29"/>
  <c r="M29"/>
  <c r="N29"/>
  <c r="O29"/>
  <c r="R29"/>
  <c r="S29"/>
  <c r="T29"/>
  <c r="E30"/>
  <c r="H30"/>
  <c r="I30"/>
  <c r="J30"/>
  <c r="M30"/>
  <c r="N30"/>
  <c r="O30"/>
  <c r="R30"/>
  <c r="S30"/>
  <c r="T30"/>
  <c r="H202"/>
  <c r="H193"/>
  <c r="H192"/>
  <c r="H191"/>
  <c r="H203"/>
  <c r="O89"/>
  <c r="O88"/>
  <c r="O79"/>
  <c r="O78"/>
  <c r="O77"/>
  <c r="P560" i="10"/>
  <c r="P535"/>
  <c r="P534"/>
  <c r="P494"/>
  <c r="P492"/>
  <c r="P495"/>
  <c r="P493"/>
  <c r="P480"/>
  <c r="P481"/>
  <c r="P482"/>
  <c r="P483"/>
  <c r="P484"/>
  <c r="P485"/>
  <c r="P486"/>
  <c r="P487"/>
  <c r="P479"/>
  <c r="P478"/>
  <c r="P477"/>
  <c r="P476"/>
  <c r="P475"/>
  <c r="P474"/>
  <c r="P473"/>
  <c r="P472"/>
  <c r="P471"/>
  <c r="P470"/>
  <c r="P469"/>
  <c r="P468"/>
  <c r="P467"/>
  <c r="P46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43"/>
  <c r="P442"/>
  <c r="P441"/>
  <c r="P440"/>
  <c r="P439"/>
  <c r="P438"/>
  <c r="P437"/>
  <c r="P436"/>
  <c r="P435"/>
  <c r="P434"/>
  <c r="P433"/>
  <c r="P432"/>
  <c r="P431"/>
  <c r="P430"/>
  <c r="P429"/>
  <c r="P428"/>
  <c r="P427"/>
  <c r="P426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124"/>
  <c r="P126"/>
  <c r="P128"/>
  <c r="P130"/>
  <c r="P132"/>
  <c r="P125"/>
  <c r="P127"/>
  <c r="P129"/>
  <c r="P131"/>
  <c r="P133"/>
  <c r="P123"/>
  <c r="P122"/>
  <c r="P112"/>
  <c r="P114"/>
  <c r="P116"/>
  <c r="P118"/>
  <c r="P120"/>
  <c r="P113"/>
  <c r="P115"/>
  <c r="P117"/>
  <c r="P119"/>
  <c r="P121"/>
  <c r="P111"/>
  <c r="P110"/>
  <c r="P404"/>
  <c r="P406"/>
  <c r="P408"/>
  <c r="P410"/>
  <c r="P412"/>
  <c r="P405"/>
  <c r="P407"/>
  <c r="P409"/>
  <c r="P411"/>
  <c r="P413"/>
  <c r="P402"/>
  <c r="L33" i="38"/>
  <c r="K33"/>
  <c r="J33"/>
  <c r="I33"/>
  <c r="H33"/>
  <c r="G33"/>
  <c r="F33"/>
  <c r="E33"/>
  <c r="P563" i="10"/>
  <c r="P562"/>
  <c r="P558"/>
  <c r="G91" i="23"/>
  <c r="I91" i="36"/>
  <c r="G53" i="23"/>
  <c r="I53" i="36" s="1"/>
  <c r="G44" i="23"/>
  <c r="G45"/>
  <c r="I45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F44" i="23"/>
  <c r="H46"/>
  <c r="I46" i="36" s="1"/>
  <c r="H47" i="23"/>
  <c r="I47" i="36" s="1"/>
  <c r="H48" i="23"/>
  <c r="I48" i="36" s="1"/>
  <c r="H49" i="23"/>
  <c r="I49" i="36" s="1"/>
  <c r="H50" i="23"/>
  <c r="I50" i="36" s="1"/>
  <c r="H51" i="23"/>
  <c r="I51" i="36" s="1"/>
  <c r="H52" i="23"/>
  <c r="I52" i="36" s="1"/>
  <c r="H54" i="23"/>
  <c r="I54" i="36" s="1"/>
  <c r="H55" i="23"/>
  <c r="I55" i="36" s="1"/>
  <c r="H56" i="23"/>
  <c r="I56" i="36" s="1"/>
  <c r="H57" i="23"/>
  <c r="I57" i="36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/>
  <c r="H68" i="23"/>
  <c r="I68" i="36" s="1"/>
  <c r="H69" i="23"/>
  <c r="I69" i="36" s="1"/>
  <c r="H70" i="23"/>
  <c r="I70" i="36" s="1"/>
  <c r="H71" i="23"/>
  <c r="I71" i="36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5" i="23"/>
  <c r="I85" i="36" s="1"/>
  <c r="H86" i="23"/>
  <c r="I86" i="36" s="1"/>
  <c r="H87" i="23"/>
  <c r="I87" i="36" s="1"/>
  <c r="H88" i="23"/>
  <c r="I88" i="36"/>
  <c r="H89" i="23"/>
  <c r="I89" i="36" s="1"/>
  <c r="H90" i="23"/>
  <c r="I90" i="36" s="1"/>
  <c r="H92" i="23"/>
  <c r="I92" i="36" s="1"/>
  <c r="H93" i="23"/>
  <c r="I93" i="36"/>
  <c r="H94" i="23"/>
  <c r="I94" i="36" s="1"/>
  <c r="H95" i="23"/>
  <c r="I95" i="36" s="1"/>
  <c r="H95"/>
  <c r="H94"/>
  <c r="H93"/>
  <c r="H92"/>
  <c r="G91"/>
  <c r="F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G53"/>
  <c r="F53"/>
  <c r="H52"/>
  <c r="H51"/>
  <c r="H50"/>
  <c r="H49"/>
  <c r="H48"/>
  <c r="H47"/>
  <c r="H46"/>
  <c r="G45"/>
  <c r="F45"/>
  <c r="F44"/>
  <c r="H44"/>
  <c r="G44"/>
  <c r="H43"/>
  <c r="H42"/>
  <c r="H41"/>
  <c r="H40"/>
  <c r="H39"/>
  <c r="H38"/>
  <c r="H37"/>
  <c r="H36"/>
  <c r="H35"/>
  <c r="H34"/>
  <c r="H33"/>
  <c r="H32"/>
  <c r="H31"/>
  <c r="D38" i="12"/>
  <c r="F38" s="1"/>
  <c r="H38" s="1"/>
  <c r="C38"/>
  <c r="E38" s="1"/>
  <c r="G38" s="1"/>
  <c r="C57" s="1"/>
  <c r="P39"/>
  <c r="P40"/>
  <c r="P41"/>
  <c r="P50"/>
  <c r="Q40"/>
  <c r="Q41"/>
  <c r="Q50"/>
  <c r="Q51"/>
  <c r="Q39"/>
  <c r="J89"/>
  <c r="J88"/>
  <c r="E88"/>
  <c r="J79"/>
  <c r="E79"/>
  <c r="J78"/>
  <c r="E78"/>
  <c r="J77"/>
  <c r="E77"/>
  <c r="J32"/>
  <c r="T32"/>
  <c r="J31"/>
  <c r="I31"/>
  <c r="I20"/>
  <c r="J22"/>
  <c r="I22"/>
  <c r="J21"/>
  <c r="I21"/>
  <c r="J20"/>
  <c r="G19"/>
  <c r="J19"/>
  <c r="F19"/>
  <c r="K19"/>
  <c r="N19" s="1"/>
  <c r="A23" i="34"/>
  <c r="A21"/>
  <c r="P649" i="10"/>
  <c r="P648"/>
  <c r="P647"/>
  <c r="P646"/>
  <c r="P645"/>
  <c r="P644"/>
  <c r="P643"/>
  <c r="P642"/>
  <c r="P641"/>
  <c r="P640"/>
  <c r="P639"/>
  <c r="P638"/>
  <c r="P637"/>
  <c r="P636"/>
  <c r="P635"/>
  <c r="P634"/>
  <c r="P633"/>
  <c r="P632"/>
  <c r="P631"/>
  <c r="P630"/>
  <c r="P629"/>
  <c r="P628"/>
  <c r="P627"/>
  <c r="P626"/>
  <c r="P625"/>
  <c r="P624"/>
  <c r="P623"/>
  <c r="P622"/>
  <c r="P621"/>
  <c r="P620"/>
  <c r="P619"/>
  <c r="P618"/>
  <c r="P617"/>
  <c r="P616"/>
  <c r="P615"/>
  <c r="P614"/>
  <c r="P613"/>
  <c r="P612"/>
  <c r="P611"/>
  <c r="P610"/>
  <c r="P609"/>
  <c r="P608"/>
  <c r="P607"/>
  <c r="P606"/>
  <c r="P605"/>
  <c r="P604"/>
  <c r="P603"/>
  <c r="P602"/>
  <c r="P601"/>
  <c r="P600"/>
  <c r="P599"/>
  <c r="P598"/>
  <c r="P597"/>
  <c r="P596"/>
  <c r="P595"/>
  <c r="P594"/>
  <c r="P593"/>
  <c r="P592"/>
  <c r="P591"/>
  <c r="P590"/>
  <c r="P589"/>
  <c r="P588"/>
  <c r="P587"/>
  <c r="P586"/>
  <c r="P585"/>
  <c r="P584"/>
  <c r="P583"/>
  <c r="P582"/>
  <c r="P581"/>
  <c r="P580"/>
  <c r="P579"/>
  <c r="P578"/>
  <c r="P577"/>
  <c r="P576"/>
  <c r="P575"/>
  <c r="P574"/>
  <c r="P573"/>
  <c r="P572"/>
  <c r="P571"/>
  <c r="P570"/>
  <c r="P569"/>
  <c r="P568"/>
  <c r="P531"/>
  <c r="P530"/>
  <c r="P527"/>
  <c r="P526"/>
  <c r="H36" i="7"/>
  <c r="G36"/>
  <c r="F36"/>
  <c r="E36"/>
  <c r="S21"/>
  <c r="I17"/>
  <c r="S8"/>
  <c r="R8"/>
  <c r="Q8"/>
  <c r="P8"/>
  <c r="O8"/>
  <c r="E36" i="17"/>
  <c r="A11" i="12"/>
  <c r="A3" i="23" s="1"/>
  <c r="G29"/>
  <c r="I29" i="36" s="1"/>
  <c r="G26" i="23"/>
  <c r="I26" i="36" s="1"/>
  <c r="G24" i="23"/>
  <c r="I24" i="36" s="1"/>
  <c r="G22" i="23"/>
  <c r="I22" i="36" s="1"/>
  <c r="G19" i="23"/>
  <c r="I19" i="36" s="1"/>
  <c r="G13" i="23"/>
  <c r="I13" i="36" s="1"/>
  <c r="G11" i="23"/>
  <c r="I11" i="36" s="1"/>
  <c r="H9" i="23"/>
  <c r="I9" i="36" s="1"/>
  <c r="H10" i="23"/>
  <c r="I10" i="36" s="1"/>
  <c r="H12" i="23"/>
  <c r="I12" i="36" s="1"/>
  <c r="H14" i="23"/>
  <c r="I14" i="36" s="1"/>
  <c r="H15" i="23"/>
  <c r="I15" i="36" s="1"/>
  <c r="H16" i="23"/>
  <c r="I16" i="36" s="1"/>
  <c r="H17" i="23"/>
  <c r="I17" i="36" s="1"/>
  <c r="H18" i="23"/>
  <c r="I18" i="36" s="1"/>
  <c r="H20" i="23"/>
  <c r="I20" i="36" s="1"/>
  <c r="H21" i="23"/>
  <c r="I21" i="36" s="1"/>
  <c r="H23" i="23"/>
  <c r="I23" i="36" s="1"/>
  <c r="H25" i="23"/>
  <c r="I25" i="36" s="1"/>
  <c r="H27" i="23"/>
  <c r="I27" i="36" s="1"/>
  <c r="H28" i="23"/>
  <c r="I28" i="36" s="1"/>
  <c r="H30" i="23"/>
  <c r="I30" i="36" s="1"/>
  <c r="H30"/>
  <c r="G29"/>
  <c r="F29"/>
  <c r="H28"/>
  <c r="H27"/>
  <c r="G26"/>
  <c r="F26"/>
  <c r="H25"/>
  <c r="G24"/>
  <c r="F24"/>
  <c r="H23"/>
  <c r="G22"/>
  <c r="F22"/>
  <c r="H21"/>
  <c r="H20"/>
  <c r="G19"/>
  <c r="F19"/>
  <c r="H18"/>
  <c r="H17"/>
  <c r="H16"/>
  <c r="H15"/>
  <c r="H14"/>
  <c r="G13"/>
  <c r="F13"/>
  <c r="H12"/>
  <c r="G11"/>
  <c r="F11"/>
  <c r="H10"/>
  <c r="H9"/>
  <c r="H8"/>
  <c r="H8" i="23"/>
  <c r="I8" i="36" s="1"/>
  <c r="T412" i="12"/>
  <c r="H393"/>
  <c r="I393"/>
  <c r="J393"/>
  <c r="J374"/>
  <c r="J355"/>
  <c r="J260"/>
  <c r="J222"/>
  <c r="J127"/>
  <c r="O108"/>
  <c r="J108"/>
  <c r="H58" i="1"/>
  <c r="J58"/>
  <c r="I58"/>
  <c r="P260" i="10"/>
  <c r="P262"/>
  <c r="P264"/>
  <c r="P266"/>
  <c r="P268"/>
  <c r="P261"/>
  <c r="P263"/>
  <c r="P265"/>
  <c r="P267"/>
  <c r="P269"/>
  <c r="P248"/>
  <c r="P250"/>
  <c r="P252"/>
  <c r="P254"/>
  <c r="P256"/>
  <c r="P249"/>
  <c r="P251"/>
  <c r="P253"/>
  <c r="P255"/>
  <c r="P257"/>
  <c r="P236"/>
  <c r="P238"/>
  <c r="P240"/>
  <c r="P242"/>
  <c r="P244"/>
  <c r="P237"/>
  <c r="P239"/>
  <c r="P241"/>
  <c r="P243"/>
  <c r="P245"/>
  <c r="P224"/>
  <c r="P226"/>
  <c r="P228"/>
  <c r="P230"/>
  <c r="P232"/>
  <c r="P225"/>
  <c r="P227"/>
  <c r="P229"/>
  <c r="P231"/>
  <c r="P233"/>
  <c r="P212"/>
  <c r="P214"/>
  <c r="P216"/>
  <c r="P218"/>
  <c r="P220"/>
  <c r="P213"/>
  <c r="P215"/>
  <c r="P217"/>
  <c r="P219"/>
  <c r="P221"/>
  <c r="P200"/>
  <c r="P202"/>
  <c r="P204"/>
  <c r="P206"/>
  <c r="P208"/>
  <c r="P201"/>
  <c r="P203"/>
  <c r="P205"/>
  <c r="P207"/>
  <c r="P209"/>
  <c r="P188"/>
  <c r="P190"/>
  <c r="P192"/>
  <c r="P194"/>
  <c r="P196"/>
  <c r="P189"/>
  <c r="P191"/>
  <c r="P193"/>
  <c r="P195"/>
  <c r="P197"/>
  <c r="P176"/>
  <c r="P178"/>
  <c r="P180"/>
  <c r="P182"/>
  <c r="P184"/>
  <c r="P177"/>
  <c r="P179"/>
  <c r="P181"/>
  <c r="P183"/>
  <c r="P185"/>
  <c r="P164"/>
  <c r="P166"/>
  <c r="P168"/>
  <c r="P170"/>
  <c r="P172"/>
  <c r="P165"/>
  <c r="P167"/>
  <c r="P169"/>
  <c r="P171"/>
  <c r="P173"/>
  <c r="P154"/>
  <c r="P156"/>
  <c r="P158"/>
  <c r="P160"/>
  <c r="P155"/>
  <c r="P157"/>
  <c r="P159"/>
  <c r="P161"/>
  <c r="P148"/>
  <c r="P150"/>
  <c r="P149"/>
  <c r="P151"/>
  <c r="P272"/>
  <c r="P273"/>
  <c r="P270"/>
  <c r="P271"/>
  <c r="P258"/>
  <c r="P246"/>
  <c r="P234"/>
  <c r="P222"/>
  <c r="P210"/>
  <c r="P198"/>
  <c r="P187"/>
  <c r="P186"/>
  <c r="P174"/>
  <c r="P162"/>
  <c r="P152"/>
  <c r="P146"/>
  <c r="P259"/>
  <c r="P247"/>
  <c r="P235"/>
  <c r="P223"/>
  <c r="P211"/>
  <c r="P199"/>
  <c r="P175"/>
  <c r="P163"/>
  <c r="P153"/>
  <c r="P147"/>
  <c r="P135"/>
  <c r="G58" i="1"/>
  <c r="P136" i="10"/>
  <c r="P138"/>
  <c r="P140"/>
  <c r="P142"/>
  <c r="P144"/>
  <c r="P137"/>
  <c r="P139"/>
  <c r="P141"/>
  <c r="P143"/>
  <c r="P145"/>
  <c r="P134"/>
  <c r="P100"/>
  <c r="P102"/>
  <c r="P104"/>
  <c r="P106"/>
  <c r="P108"/>
  <c r="P101"/>
  <c r="P103"/>
  <c r="P105"/>
  <c r="P107"/>
  <c r="P109"/>
  <c r="P99"/>
  <c r="P98"/>
  <c r="P88"/>
  <c r="P90"/>
  <c r="P92"/>
  <c r="P94"/>
  <c r="P96"/>
  <c r="P89"/>
  <c r="P91"/>
  <c r="P93"/>
  <c r="P95"/>
  <c r="P97"/>
  <c r="P87"/>
  <c r="P86"/>
  <c r="P76"/>
  <c r="P78"/>
  <c r="P80"/>
  <c r="P82"/>
  <c r="P84"/>
  <c r="P77"/>
  <c r="P79"/>
  <c r="P81"/>
  <c r="P83"/>
  <c r="P85"/>
  <c r="P75"/>
  <c r="P74"/>
  <c r="P416"/>
  <c r="P418"/>
  <c r="P420"/>
  <c r="P422"/>
  <c r="P424"/>
  <c r="P417"/>
  <c r="P419"/>
  <c r="P421"/>
  <c r="P423"/>
  <c r="P425"/>
  <c r="P415"/>
  <c r="P414"/>
  <c r="P64"/>
  <c r="P66"/>
  <c r="P68"/>
  <c r="P70"/>
  <c r="P72"/>
  <c r="P65"/>
  <c r="P67"/>
  <c r="P69"/>
  <c r="P71"/>
  <c r="P73"/>
  <c r="P63"/>
  <c r="P62"/>
  <c r="P52"/>
  <c r="P54"/>
  <c r="P56"/>
  <c r="P58"/>
  <c r="P60"/>
  <c r="P53"/>
  <c r="P55"/>
  <c r="P57"/>
  <c r="P59"/>
  <c r="P61"/>
  <c r="P51"/>
  <c r="P50"/>
  <c r="P40"/>
  <c r="P42"/>
  <c r="P44"/>
  <c r="P46"/>
  <c r="P48"/>
  <c r="P41"/>
  <c r="P43"/>
  <c r="P45"/>
  <c r="P47"/>
  <c r="P49"/>
  <c r="P39"/>
  <c r="P38"/>
  <c r="P28"/>
  <c r="P30"/>
  <c r="P32"/>
  <c r="P34"/>
  <c r="P36"/>
  <c r="P29"/>
  <c r="P31"/>
  <c r="P33"/>
  <c r="P35"/>
  <c r="P37"/>
  <c r="P27"/>
  <c r="P26"/>
  <c r="P16"/>
  <c r="P18"/>
  <c r="P20"/>
  <c r="P22"/>
  <c r="P24"/>
  <c r="P17"/>
  <c r="P19"/>
  <c r="P21"/>
  <c r="P23"/>
  <c r="P25"/>
  <c r="P15"/>
  <c r="P14"/>
  <c r="P4"/>
  <c r="P6"/>
  <c r="P8"/>
  <c r="P10"/>
  <c r="P12"/>
  <c r="P5"/>
  <c r="P7"/>
  <c r="P9"/>
  <c r="P11"/>
  <c r="P13"/>
  <c r="P3"/>
  <c r="P2"/>
  <c r="P403"/>
  <c r="P510"/>
  <c r="P512"/>
  <c r="P514"/>
  <c r="P516"/>
  <c r="F58" i="1"/>
  <c r="E58"/>
  <c r="F53" i="23"/>
  <c r="F26"/>
  <c r="F19"/>
  <c r="M354" i="12"/>
  <c r="M345"/>
  <c r="M344"/>
  <c r="M343"/>
  <c r="L50"/>
  <c r="L41"/>
  <c r="L40"/>
  <c r="L39"/>
  <c r="Q240"/>
  <c r="Q231"/>
  <c r="Q230"/>
  <c r="Q229"/>
  <c r="N240"/>
  <c r="N231"/>
  <c r="N230"/>
  <c r="N229"/>
  <c r="K240"/>
  <c r="K231"/>
  <c r="K230"/>
  <c r="K229"/>
  <c r="T202"/>
  <c r="Q202"/>
  <c r="N202"/>
  <c r="K202"/>
  <c r="E202"/>
  <c r="T193"/>
  <c r="Q193"/>
  <c r="N193"/>
  <c r="K193"/>
  <c r="E193"/>
  <c r="T192"/>
  <c r="Q192"/>
  <c r="N192"/>
  <c r="K192"/>
  <c r="E192"/>
  <c r="T191"/>
  <c r="Q191"/>
  <c r="N191"/>
  <c r="K191"/>
  <c r="E191"/>
  <c r="E210"/>
  <c r="H210"/>
  <c r="I210"/>
  <c r="J210"/>
  <c r="M210"/>
  <c r="N210"/>
  <c r="O210"/>
  <c r="R210"/>
  <c r="S210"/>
  <c r="T210"/>
  <c r="E211"/>
  <c r="H211"/>
  <c r="I211"/>
  <c r="J211"/>
  <c r="M211"/>
  <c r="N211"/>
  <c r="O211"/>
  <c r="R211"/>
  <c r="S211"/>
  <c r="T211"/>
  <c r="E212"/>
  <c r="H212"/>
  <c r="I212"/>
  <c r="J212"/>
  <c r="M212"/>
  <c r="N212"/>
  <c r="O212"/>
  <c r="R212"/>
  <c r="S212"/>
  <c r="T212"/>
  <c r="E221"/>
  <c r="H221"/>
  <c r="I221"/>
  <c r="J221"/>
  <c r="M221"/>
  <c r="N221"/>
  <c r="O221"/>
  <c r="R221"/>
  <c r="S221"/>
  <c r="T221"/>
  <c r="P19"/>
  <c r="S19"/>
  <c r="Q19"/>
  <c r="T19" s="1"/>
  <c r="T50"/>
  <c r="T41"/>
  <c r="T40"/>
  <c r="T39"/>
  <c r="S21"/>
  <c r="T21"/>
  <c r="S22"/>
  <c r="T22"/>
  <c r="S31"/>
  <c r="T31"/>
  <c r="T20"/>
  <c r="S20"/>
  <c r="N21"/>
  <c r="O21"/>
  <c r="N22"/>
  <c r="O22"/>
  <c r="N31"/>
  <c r="O31"/>
  <c r="O20"/>
  <c r="N20"/>
  <c r="P727" i="10"/>
  <c r="P726"/>
  <c r="P725"/>
  <c r="P724"/>
  <c r="P723"/>
  <c r="P722"/>
  <c r="P721"/>
  <c r="P720"/>
  <c r="P719"/>
  <c r="P718"/>
  <c r="P717"/>
  <c r="P716"/>
  <c r="P715"/>
  <c r="P714"/>
  <c r="P713"/>
  <c r="P712"/>
  <c r="P711"/>
  <c r="P710"/>
  <c r="P709"/>
  <c r="P708"/>
  <c r="P707"/>
  <c r="P706"/>
  <c r="P705"/>
  <c r="P704"/>
  <c r="P703"/>
  <c r="P702"/>
  <c r="P701"/>
  <c r="P700"/>
  <c r="P699"/>
  <c r="P698"/>
  <c r="P697"/>
  <c r="P696"/>
  <c r="P695"/>
  <c r="P694"/>
  <c r="P693"/>
  <c r="P692"/>
  <c r="P691"/>
  <c r="P690"/>
  <c r="P689"/>
  <c r="P688"/>
  <c r="P687"/>
  <c r="P686"/>
  <c r="P685"/>
  <c r="P684"/>
  <c r="P683"/>
  <c r="P682"/>
  <c r="P681"/>
  <c r="P680"/>
  <c r="P679"/>
  <c r="P678"/>
  <c r="P677"/>
  <c r="P676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557"/>
  <c r="P556"/>
  <c r="P566"/>
  <c r="P552"/>
  <c r="P554"/>
  <c r="P564"/>
  <c r="P539"/>
  <c r="P538"/>
  <c r="P537"/>
  <c r="P536"/>
  <c r="P532"/>
  <c r="P533"/>
  <c r="P528"/>
  <c r="P529"/>
  <c r="P524"/>
  <c r="P523"/>
  <c r="P508"/>
  <c r="P509"/>
  <c r="P506"/>
  <c r="P507"/>
  <c r="P505"/>
  <c r="P504"/>
  <c r="P491"/>
  <c r="P490"/>
  <c r="P503"/>
  <c r="P502"/>
  <c r="P501"/>
  <c r="P500"/>
  <c r="P488"/>
  <c r="P489"/>
  <c r="P498"/>
  <c r="P499"/>
  <c r="P497"/>
  <c r="P496"/>
  <c r="F19" i="34"/>
  <c r="H19"/>
  <c r="I19"/>
  <c r="G19"/>
  <c r="H240" i="12"/>
  <c r="H231"/>
  <c r="H230"/>
  <c r="H229"/>
  <c r="E240"/>
  <c r="E231"/>
  <c r="E230"/>
  <c r="E229"/>
  <c r="H259"/>
  <c r="H250"/>
  <c r="H249"/>
  <c r="H248"/>
  <c r="E248"/>
  <c r="E259"/>
  <c r="E250"/>
  <c r="E249"/>
  <c r="J259"/>
  <c r="I259"/>
  <c r="J250"/>
  <c r="I250"/>
  <c r="J249"/>
  <c r="I249"/>
  <c r="J248"/>
  <c r="I248"/>
  <c r="T164"/>
  <c r="T155"/>
  <c r="T154"/>
  <c r="T153"/>
  <c r="T430"/>
  <c r="Q430"/>
  <c r="N430"/>
  <c r="K430"/>
  <c r="H430"/>
  <c r="E430"/>
  <c r="T421"/>
  <c r="Q421"/>
  <c r="N421"/>
  <c r="K421"/>
  <c r="H421"/>
  <c r="E421"/>
  <c r="T420"/>
  <c r="Q420"/>
  <c r="N420"/>
  <c r="K420"/>
  <c r="H420"/>
  <c r="E420"/>
  <c r="T419"/>
  <c r="Q419"/>
  <c r="N419"/>
  <c r="K419"/>
  <c r="H419"/>
  <c r="E419"/>
  <c r="T411"/>
  <c r="T402"/>
  <c r="T401"/>
  <c r="T400"/>
  <c r="Q411"/>
  <c r="N411"/>
  <c r="K411"/>
  <c r="H411"/>
  <c r="E411"/>
  <c r="Q402"/>
  <c r="N402"/>
  <c r="K402"/>
  <c r="H402"/>
  <c r="E402"/>
  <c r="Q401"/>
  <c r="N401"/>
  <c r="K401"/>
  <c r="H401"/>
  <c r="E401"/>
  <c r="Q400"/>
  <c r="N400"/>
  <c r="K400"/>
  <c r="H400"/>
  <c r="E400"/>
  <c r="M392"/>
  <c r="J392"/>
  <c r="I392"/>
  <c r="H392"/>
  <c r="E392"/>
  <c r="M383"/>
  <c r="J383"/>
  <c r="I383"/>
  <c r="H383"/>
  <c r="E383"/>
  <c r="M382"/>
  <c r="J382"/>
  <c r="I382"/>
  <c r="H382"/>
  <c r="E382"/>
  <c r="M381"/>
  <c r="J381"/>
  <c r="I381"/>
  <c r="H381"/>
  <c r="E381"/>
  <c r="Y5" i="1"/>
  <c r="K145" i="12"/>
  <c r="K136"/>
  <c r="K135"/>
  <c r="K134"/>
  <c r="O126"/>
  <c r="O117"/>
  <c r="O116"/>
  <c r="O115"/>
  <c r="J126"/>
  <c r="J117"/>
  <c r="J116"/>
  <c r="J115"/>
  <c r="E115"/>
  <c r="E116"/>
  <c r="E117"/>
  <c r="E126"/>
  <c r="N96"/>
  <c r="R107"/>
  <c r="R98"/>
  <c r="R97"/>
  <c r="R96"/>
  <c r="M107"/>
  <c r="M98"/>
  <c r="M97"/>
  <c r="M96"/>
  <c r="M373"/>
  <c r="M364"/>
  <c r="M363"/>
  <c r="M362"/>
  <c r="H373"/>
  <c r="H364"/>
  <c r="H363"/>
  <c r="H362"/>
  <c r="E373"/>
  <c r="E364"/>
  <c r="E363"/>
  <c r="E362"/>
  <c r="H354"/>
  <c r="H345"/>
  <c r="H344"/>
  <c r="H343"/>
  <c r="E354"/>
  <c r="E345"/>
  <c r="E344"/>
  <c r="E343"/>
  <c r="T174"/>
  <c r="T173"/>
  <c r="T172"/>
  <c r="Q174"/>
  <c r="Q173"/>
  <c r="Q172"/>
  <c r="N174"/>
  <c r="N173"/>
  <c r="N172"/>
  <c r="K174"/>
  <c r="K173"/>
  <c r="K172"/>
  <c r="H174"/>
  <c r="H173"/>
  <c r="H172"/>
  <c r="E174"/>
  <c r="E173"/>
  <c r="E172"/>
  <c r="Q164"/>
  <c r="Q155"/>
  <c r="Q154"/>
  <c r="Q153"/>
  <c r="N164"/>
  <c r="N155"/>
  <c r="N154"/>
  <c r="N153"/>
  <c r="K164"/>
  <c r="K155"/>
  <c r="K154"/>
  <c r="K153"/>
  <c r="H164"/>
  <c r="H155"/>
  <c r="H154"/>
  <c r="H153"/>
  <c r="E164"/>
  <c r="E155"/>
  <c r="E154"/>
  <c r="E153"/>
  <c r="T145"/>
  <c r="T136"/>
  <c r="T135"/>
  <c r="T134"/>
  <c r="Q145"/>
  <c r="Q136"/>
  <c r="Q135"/>
  <c r="Q134"/>
  <c r="N145"/>
  <c r="N136"/>
  <c r="N135"/>
  <c r="N134"/>
  <c r="H145"/>
  <c r="H136"/>
  <c r="H135"/>
  <c r="H134"/>
  <c r="E145"/>
  <c r="E136"/>
  <c r="E135"/>
  <c r="E134"/>
  <c r="H107"/>
  <c r="H98"/>
  <c r="H97"/>
  <c r="H96"/>
  <c r="E107"/>
  <c r="E98"/>
  <c r="E97"/>
  <c r="E96"/>
  <c r="O50"/>
  <c r="O41"/>
  <c r="O40"/>
  <c r="O39"/>
  <c r="I50"/>
  <c r="I41"/>
  <c r="I40"/>
  <c r="I39"/>
  <c r="R31"/>
  <c r="R22"/>
  <c r="R21"/>
  <c r="R20"/>
  <c r="M31"/>
  <c r="M22"/>
  <c r="M21"/>
  <c r="M20"/>
  <c r="H31"/>
  <c r="H22"/>
  <c r="H21"/>
  <c r="H20"/>
  <c r="E31"/>
  <c r="E22"/>
  <c r="E21"/>
  <c r="E20"/>
  <c r="E13" i="17"/>
  <c r="F91" i="23"/>
  <c r="N97" i="12"/>
  <c r="O97"/>
  <c r="N98"/>
  <c r="O98"/>
  <c r="N107"/>
  <c r="O107"/>
  <c r="O96"/>
  <c r="F29" i="23"/>
  <c r="F24"/>
  <c r="E48" i="17"/>
  <c r="G32" i="3"/>
  <c r="P553" i="10"/>
  <c r="P547"/>
  <c r="P546"/>
  <c r="J373" i="12"/>
  <c r="I373"/>
  <c r="J364"/>
  <c r="I364"/>
  <c r="J363"/>
  <c r="I363"/>
  <c r="J362"/>
  <c r="I362"/>
  <c r="F22" i="23"/>
  <c r="F13"/>
  <c r="F11"/>
  <c r="G41" i="3"/>
  <c r="I343" i="12"/>
  <c r="J343"/>
  <c r="P522" i="10"/>
  <c r="P521"/>
  <c r="P520"/>
  <c r="G6" i="23"/>
  <c r="F6"/>
  <c r="A4"/>
  <c r="J354" i="12"/>
  <c r="I354"/>
  <c r="J345"/>
  <c r="I345"/>
  <c r="J344"/>
  <c r="I344"/>
  <c r="J107"/>
  <c r="I107"/>
  <c r="J98"/>
  <c r="I98"/>
  <c r="J97"/>
  <c r="I97"/>
  <c r="J96"/>
  <c r="I96"/>
  <c r="A14"/>
  <c r="P561" i="10"/>
  <c r="P559"/>
  <c r="P567"/>
  <c r="P565"/>
  <c r="P550"/>
  <c r="P548"/>
  <c r="P555"/>
  <c r="P551"/>
  <c r="P549"/>
  <c r="P545"/>
  <c r="P544"/>
  <c r="P543"/>
  <c r="P542"/>
  <c r="P541"/>
  <c r="P540"/>
  <c r="P525"/>
  <c r="P519"/>
  <c r="P518"/>
  <c r="P517"/>
  <c r="P515"/>
  <c r="P513"/>
  <c r="P511"/>
  <c r="I19" i="12"/>
  <c r="K431"/>
  <c r="Q431"/>
  <c r="H431"/>
  <c r="T431"/>
  <c r="Q412"/>
  <c r="M393"/>
  <c r="H222"/>
  <c r="T203"/>
  <c r="H44" i="23"/>
  <c r="I44" i="36" s="1"/>
  <c r="F45" i="23"/>
  <c r="R222" i="12"/>
  <c r="M222"/>
  <c r="O127"/>
  <c r="E32"/>
  <c r="O51"/>
  <c r="E222"/>
  <c r="E431"/>
  <c r="O32"/>
  <c r="M32"/>
  <c r="I51"/>
  <c r="M355"/>
  <c r="L19"/>
  <c r="O19"/>
  <c r="I355"/>
  <c r="E127"/>
  <c r="E412"/>
  <c r="S222"/>
  <c r="N146"/>
  <c r="R108"/>
  <c r="M108"/>
  <c r="E89"/>
  <c r="N431"/>
  <c r="N412"/>
  <c r="K412"/>
  <c r="H412"/>
  <c r="M374"/>
  <c r="H374"/>
  <c r="E374"/>
  <c r="H355"/>
  <c r="E355"/>
  <c r="H260"/>
  <c r="Q241"/>
  <c r="N241"/>
  <c r="K241"/>
  <c r="H241"/>
  <c r="E241"/>
  <c r="Q203"/>
  <c r="N203"/>
  <c r="K203"/>
  <c r="E203"/>
  <c r="T184"/>
  <c r="Q184"/>
  <c r="N184"/>
  <c r="K184"/>
  <c r="H184"/>
  <c r="E184"/>
  <c r="T165"/>
  <c r="Q165"/>
  <c r="N165"/>
  <c r="K165"/>
  <c r="H165"/>
  <c r="E165"/>
  <c r="T146"/>
  <c r="Q146"/>
  <c r="K146"/>
  <c r="H146"/>
  <c r="E146"/>
  <c r="E108"/>
  <c r="T51"/>
  <c r="R32"/>
  <c r="E393"/>
  <c r="I374"/>
  <c r="I260"/>
  <c r="E260"/>
  <c r="N222"/>
  <c r="I222"/>
  <c r="N108"/>
  <c r="I108"/>
  <c r="H108"/>
  <c r="P51"/>
  <c r="L51"/>
  <c r="N32"/>
  <c r="S32"/>
  <c r="H32"/>
  <c r="I32"/>
  <c r="J38"/>
  <c r="M38" s="1"/>
  <c r="P38"/>
  <c r="R38" s="1"/>
  <c r="T222"/>
  <c r="O222"/>
  <c r="D57" l="1"/>
  <c r="F57" s="1"/>
  <c r="H57" s="1"/>
  <c r="K38"/>
  <c r="N38" s="1"/>
  <c r="Q38" s="1"/>
  <c r="S38" s="1"/>
  <c r="D95"/>
  <c r="E57"/>
  <c r="G57" s="1"/>
  <c r="C95"/>
  <c r="J57"/>
  <c r="L57" s="1"/>
  <c r="N57" s="1"/>
  <c r="P57" s="1"/>
  <c r="R57" s="1"/>
  <c r="T57" s="1"/>
  <c r="D76"/>
  <c r="G76" s="1"/>
  <c r="I76" s="1"/>
  <c r="L76" s="1"/>
  <c r="N76" s="1"/>
  <c r="Q76" s="1"/>
  <c r="C114" l="1"/>
  <c r="F114" s="1"/>
  <c r="H114" s="1"/>
  <c r="K114" s="1"/>
  <c r="M114" s="1"/>
  <c r="P114" s="1"/>
  <c r="I95"/>
  <c r="N95" s="1"/>
  <c r="F95"/>
  <c r="K95" s="1"/>
  <c r="P95" s="1"/>
  <c r="C133"/>
  <c r="I57"/>
  <c r="K57" s="1"/>
  <c r="M57" s="1"/>
  <c r="O57" s="1"/>
  <c r="Q57" s="1"/>
  <c r="S57" s="1"/>
  <c r="C76"/>
  <c r="F76" s="1"/>
  <c r="H76" s="1"/>
  <c r="K76" s="1"/>
  <c r="M76" s="1"/>
  <c r="P76" s="1"/>
  <c r="G95"/>
  <c r="L95" s="1"/>
  <c r="Q95" s="1"/>
  <c r="D114"/>
  <c r="G114" s="1"/>
  <c r="I114" s="1"/>
  <c r="L114" s="1"/>
  <c r="N114" s="1"/>
  <c r="Q114" s="1"/>
  <c r="J95"/>
  <c r="O95" s="1"/>
  <c r="D133"/>
  <c r="F133" l="1"/>
  <c r="I133" s="1"/>
  <c r="L133" s="1"/>
  <c r="O133" s="1"/>
  <c r="R133" s="1"/>
  <c r="C152"/>
  <c r="D152"/>
  <c r="G133"/>
  <c r="J133" s="1"/>
  <c r="M133" s="1"/>
  <c r="P133" s="1"/>
  <c r="S133" s="1"/>
  <c r="D171" l="1"/>
  <c r="G152"/>
  <c r="J152" s="1"/>
  <c r="M152" s="1"/>
  <c r="P152" s="1"/>
  <c r="S152" s="1"/>
  <c r="F152"/>
  <c r="I152" s="1"/>
  <c r="L152" s="1"/>
  <c r="O152" s="1"/>
  <c r="R152" s="1"/>
  <c r="C171"/>
  <c r="D190" l="1"/>
  <c r="G171"/>
  <c r="J171" s="1"/>
  <c r="M171" s="1"/>
  <c r="P171" s="1"/>
  <c r="S171" s="1"/>
  <c r="D209"/>
  <c r="C190"/>
  <c r="F171"/>
  <c r="I171" s="1"/>
  <c r="L171" s="1"/>
  <c r="O171" s="1"/>
  <c r="R171" s="1"/>
  <c r="C209"/>
  <c r="D228" l="1"/>
  <c r="G209"/>
  <c r="C228"/>
  <c r="F209"/>
  <c r="G190"/>
  <c r="J190"/>
  <c r="M190" s="1"/>
  <c r="P190" s="1"/>
  <c r="S190" s="1"/>
  <c r="I190"/>
  <c r="L190" s="1"/>
  <c r="O190" s="1"/>
  <c r="R190" s="1"/>
  <c r="F190"/>
  <c r="F228" l="1"/>
  <c r="I228" s="1"/>
  <c r="L228" s="1"/>
  <c r="O228" s="1"/>
  <c r="C247"/>
  <c r="J209"/>
  <c r="L209"/>
  <c r="D247"/>
  <c r="G228"/>
  <c r="J228" s="1"/>
  <c r="M228" s="1"/>
  <c r="P228" s="1"/>
  <c r="K209"/>
  <c r="I209"/>
  <c r="N209" l="1"/>
  <c r="P209"/>
  <c r="S209" s="1"/>
  <c r="C266"/>
  <c r="F247"/>
  <c r="I247" s="1"/>
  <c r="K247" s="1"/>
  <c r="M247" s="1"/>
  <c r="O247" s="1"/>
  <c r="Q247" s="1"/>
  <c r="S247" s="1"/>
  <c r="G247"/>
  <c r="J247" s="1"/>
  <c r="L247" s="1"/>
  <c r="N247" s="1"/>
  <c r="P247" s="1"/>
  <c r="R247" s="1"/>
  <c r="T247" s="1"/>
  <c r="D266"/>
  <c r="Q209"/>
  <c r="T209" s="1"/>
  <c r="O209"/>
  <c r="C285" l="1"/>
  <c r="E266"/>
  <c r="G266" s="1"/>
  <c r="I266" s="1"/>
  <c r="K266" s="1"/>
  <c r="M266" s="1"/>
  <c r="O266" s="1"/>
  <c r="Q266" s="1"/>
  <c r="F266"/>
  <c r="H266" s="1"/>
  <c r="J266" s="1"/>
  <c r="L266" s="1"/>
  <c r="N266" s="1"/>
  <c r="P266" s="1"/>
  <c r="R266" s="1"/>
  <c r="D285"/>
  <c r="C304" l="1"/>
  <c r="E285"/>
  <c r="G285" s="1"/>
  <c r="I285" s="1"/>
  <c r="K285" s="1"/>
  <c r="M285" s="1"/>
  <c r="O285" s="1"/>
  <c r="Q285" s="1"/>
  <c r="F285"/>
  <c r="H285" s="1"/>
  <c r="J285" s="1"/>
  <c r="L285" s="1"/>
  <c r="N285" s="1"/>
  <c r="P285" s="1"/>
  <c r="R285" s="1"/>
  <c r="D304"/>
  <c r="C342" l="1"/>
  <c r="C323"/>
  <c r="E323" s="1"/>
  <c r="G323" s="1"/>
  <c r="I323" s="1"/>
  <c r="K323" s="1"/>
  <c r="M323" s="1"/>
  <c r="O323" s="1"/>
  <c r="Q323" s="1"/>
  <c r="E304"/>
  <c r="G304" s="1"/>
  <c r="I304" s="1"/>
  <c r="K304" s="1"/>
  <c r="M304" s="1"/>
  <c r="O304" s="1"/>
  <c r="Q304" s="1"/>
  <c r="D342"/>
  <c r="D323"/>
  <c r="F323" s="1"/>
  <c r="H323" s="1"/>
  <c r="J323" s="1"/>
  <c r="L323" s="1"/>
  <c r="N323" s="1"/>
  <c r="P323" s="1"/>
  <c r="R323" s="1"/>
  <c r="F304"/>
  <c r="H304" s="1"/>
  <c r="J304" s="1"/>
  <c r="L304" s="1"/>
  <c r="N304" s="1"/>
  <c r="P304" s="1"/>
  <c r="R304" s="1"/>
  <c r="C361" l="1"/>
  <c r="F342"/>
  <c r="I342" s="1"/>
  <c r="K342" s="1"/>
  <c r="D361"/>
  <c r="G342"/>
  <c r="J342" s="1"/>
  <c r="L342" s="1"/>
  <c r="D380" l="1"/>
  <c r="G361"/>
  <c r="J361" s="1"/>
  <c r="L361" s="1"/>
  <c r="C380"/>
  <c r="F361"/>
  <c r="I361" s="1"/>
  <c r="K361" s="1"/>
  <c r="C399" l="1"/>
  <c r="F380"/>
  <c r="I380" s="1"/>
  <c r="K380" s="1"/>
  <c r="D399"/>
  <c r="G380"/>
  <c r="J380" s="1"/>
  <c r="L380" s="1"/>
  <c r="G399" l="1"/>
  <c r="J399" s="1"/>
  <c r="M399" s="1"/>
  <c r="P399" s="1"/>
  <c r="S399" s="1"/>
  <c r="D418"/>
  <c r="F399"/>
  <c r="I399" s="1"/>
  <c r="L399" s="1"/>
  <c r="O399" s="1"/>
  <c r="R399" s="1"/>
  <c r="C418"/>
  <c r="D437" l="1"/>
  <c r="F437" s="1"/>
  <c r="H437" s="1"/>
  <c r="J437" s="1"/>
  <c r="L437" s="1"/>
  <c r="N437" s="1"/>
  <c r="P437" s="1"/>
  <c r="R437" s="1"/>
  <c r="G418"/>
  <c r="J418" s="1"/>
  <c r="M418" s="1"/>
  <c r="P418" s="1"/>
  <c r="S418" s="1"/>
  <c r="F418"/>
  <c r="I418" s="1"/>
  <c r="L418" s="1"/>
  <c r="O418" s="1"/>
  <c r="R418" s="1"/>
  <c r="C437"/>
  <c r="E437" s="1"/>
  <c r="G437" s="1"/>
  <c r="I437" s="1"/>
  <c r="K437" s="1"/>
  <c r="M437" s="1"/>
  <c r="O437" s="1"/>
  <c r="Q437" s="1"/>
</calcChain>
</file>

<file path=xl/sharedStrings.xml><?xml version="1.0" encoding="utf-8"?>
<sst xmlns="http://schemas.openxmlformats.org/spreadsheetml/2006/main" count="2053" uniqueCount="866">
  <si>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</si>
  <si>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</si>
  <si>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</si>
  <si>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</si>
  <si>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</si>
  <si>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</si>
  <si>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>Повернуто   справ судом для проведення додаткового розслідування</t>
  </si>
  <si>
    <t xml:space="preserve">з них: </t>
  </si>
  <si>
    <t>направлено до суду з обвинувальним актом</t>
  </si>
  <si>
    <t xml:space="preserve">у т. ч.  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</si>
  <si>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</si>
  <si>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</si>
  <si>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</si>
  <si>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</si>
  <si>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</si>
  <si>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Вих. № ___   “___” ______________200__р.</t>
  </si>
  <si>
    <r>
      <t>_________________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</si>
  <si>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t>Начальник слідчого
відділу (управління)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</si>
  <si>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        _        </t>
    </r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</si>
  <si>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</si>
  <si>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</si>
  <si>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</si>
  <si>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</si>
  <si>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</si>
  <si>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</si>
  <si>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</si>
  <si>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</si>
  <si>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</si>
  <si>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</si>
  <si>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</si>
  <si>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</si>
  <si>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</si>
  <si>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</si>
  <si>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</si>
  <si>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</si>
  <si>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</si>
  <si>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</si>
  <si>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В Таблиці 5 число у рядку 5 -</t>
  </si>
  <si>
    <t>В Таблиці 5 сума чисел у рядках 7-8 -</t>
  </si>
  <si>
    <t>не повинно перевищувати число у рядку 6 -</t>
  </si>
  <si>
    <t>В Таблиці 5 число у рядку 10 -</t>
  </si>
  <si>
    <t>не повинно перевищувати число у рядку 9 -</t>
  </si>
  <si>
    <t>В Таблиці 5 сума чисел у рядках 12-13 -</t>
  </si>
  <si>
    <t>В Таблиці 5 число у рядку 15 -</t>
  </si>
  <si>
    <t>не повинно перевищувати число у рядку 14 -</t>
  </si>
  <si>
    <t>В Таблиці 5 число у рядку 17 -</t>
  </si>
  <si>
    <t>не повинно перевищувати число у рядку 16 -</t>
  </si>
  <si>
    <t>Таблиця 10</t>
  </si>
  <si>
    <t>В Таблиці 10 сума чисел у рядках 2,5,7,8 -</t>
  </si>
  <si>
    <t>В Таблиці 10 сума чисел у рядках 3-4 -</t>
  </si>
  <si>
    <t>В Таблиці 10 число у рядку 6 -</t>
  </si>
  <si>
    <t>не повинна перевищувати число у рядку 5 -</t>
  </si>
  <si>
    <t>В Таблиці 1 число в графі 1 рядку 42 -</t>
  </si>
  <si>
    <t>В Таблиці 1 число в графі 2 рядку 42 -</t>
  </si>
  <si>
    <t>В Таблиці 1 число в графі 5 рядку 42 -</t>
  </si>
  <si>
    <t>В Таблиці 1 число в графі 1 рядку 43 -</t>
  </si>
  <si>
    <t>В Таблиці 1 число в графі 2 рядку 43 -</t>
  </si>
  <si>
    <t>В Таблиці 1 число в графі 3 рядку 43 -</t>
  </si>
  <si>
    <t>В Таблиці 1 число в графі 4 рядку 43 -</t>
  </si>
  <si>
    <t>В Таблиці 1 число в графі 5 рядку 43 -</t>
  </si>
  <si>
    <t>В Таблиці 1 число в графі 1 рядку 44 -</t>
  </si>
  <si>
    <t>В Таблиці 1 число в графі 2 рядку 44 -</t>
  </si>
  <si>
    <t>В Таблиці 1 число в графі 3 рядку 44 -</t>
  </si>
  <si>
    <t>В Таблиці 1 число в графі 4 рядку 44 -</t>
  </si>
  <si>
    <t>В Таблиці 1 число в графі 5 рядку 44 -</t>
  </si>
  <si>
    <t>В Таблиці 1 число в графі 6 рядку 44 -</t>
  </si>
  <si>
    <t>В Таблиці 1 число в графі 1 рядку 45 -</t>
  </si>
  <si>
    <t>В Таблиці 1 число в графі 2 рядку 45 -</t>
  </si>
  <si>
    <t>В Таблиці 1 число в графі 3 рядку 45 -</t>
  </si>
  <si>
    <t>В Таблиці 1 число в графі 4 рядку 45 -</t>
  </si>
  <si>
    <t>В Таблиці 1 число в графі 5 рядку 45 -</t>
  </si>
  <si>
    <t>В Таблиці 1 число в графі 6 рядку 45 -</t>
  </si>
  <si>
    <t>В Таблиці 1 число в графі 1 рядку 46 -</t>
  </si>
  <si>
    <t>В Таблиці 1 число в графі 2 рядку 46 -</t>
  </si>
  <si>
    <t>В Таблиці 1 число в графі 3 рядку 46 -</t>
  </si>
  <si>
    <t>В Таблиці 1 число в графі 4 рядку 46 -</t>
  </si>
  <si>
    <t>В Таблиці 1 число в графі 5 рядку 46 -</t>
  </si>
  <si>
    <t>В Таблиці 1 число в графі 6 рядку 46 -</t>
  </si>
  <si>
    <t>В Таблиці 1 число в графі 1 рядку 47 -</t>
  </si>
  <si>
    <t>В Таблиці 1 число в графі 2 рядку 47 -</t>
  </si>
  <si>
    <t>В Таблиці 1 число в графі 3 рядку 47 -</t>
  </si>
  <si>
    <t>В Таблиці 1 число в графі 4 рядку 47 -</t>
  </si>
  <si>
    <t>В Таблиці 1 число в графі 5 рядку 47 -</t>
  </si>
  <si>
    <t>В Таблиці 1 число в графі 6 рядку 47 -</t>
  </si>
  <si>
    <t>В Таблиці 1 число в графі 1 рядку 48 -</t>
  </si>
  <si>
    <t>В Таблиці 1 число в графі 2 рядку 48 -</t>
  </si>
  <si>
    <t>В Таблиці 1 число в графі 3 рядку 48 -</t>
  </si>
  <si>
    <t>В Таблиці 1 число в графі 4 рядку 48 -</t>
  </si>
  <si>
    <t>В Таблиці 1 число в графі 5 рядку 48 -</t>
  </si>
  <si>
    <t>В Таблиці 1 число в графі 6 рядку 48 -</t>
  </si>
  <si>
    <t>В Таблиці 1 число в графі 1 рядку 49 -</t>
  </si>
  <si>
    <t>В Таблиці 1 число в графі 2 рядку 49 -</t>
  </si>
  <si>
    <t>В Таблиці 1 число в графі 3 рядку 49 -</t>
  </si>
  <si>
    <t>В Таблиці 1 число в графі 4 рядку 49 -</t>
  </si>
  <si>
    <t>В Таблиці 1 число в графі 5 рядку 49 -</t>
  </si>
  <si>
    <t>В Таблиці 1 число в графі 6 рядку 49 -</t>
  </si>
  <si>
    <t>В Таблиці 1 число в графі 1 рядку 50 -</t>
  </si>
  <si>
    <t>В Таблиці 1 число в графі 2 рядку 50 -</t>
  </si>
  <si>
    <t>В Таблиці 1 число в графі 3 рядку 50 -</t>
  </si>
  <si>
    <t>В Таблиці 1 число в графі 4 рядку 50 -</t>
  </si>
  <si>
    <t>В Таблиці 1 число в графі 5 рядку 50 -</t>
  </si>
  <si>
    <t>В Таблиці 1 число в графі 6 рядку 50 -</t>
  </si>
  <si>
    <t>В Таблиці 1 число в графі 1 рядку 51 -</t>
  </si>
  <si>
    <t>В Таблиці 1 число в графі 2 рядку 51 -</t>
  </si>
  <si>
    <t>В Таблиці 1 число в графі 3 рядку 51 -</t>
  </si>
  <si>
    <t>В Таблиці 1 число в графі 4 рядку 51 -</t>
  </si>
  <si>
    <t>В Таблиці 1 число в графі 5 рядку 51 -</t>
  </si>
  <si>
    <t>В Таблиці 1 число в графі 6 рядку 51 -</t>
  </si>
  <si>
    <t>В Таблиці 1 число в графі 1 рядку 52 -</t>
  </si>
  <si>
    <t>Установлено збитків за закінченими кримінальними провадженнями
(у тис. грн.)</t>
  </si>
  <si>
    <t>Відшкодовано збитків за закінченими кримінальними провадженнями
(у тис. грн.)</t>
  </si>
  <si>
    <t>В Таблиці 1 число в графі 2 рядку 52 -</t>
  </si>
  <si>
    <t>В Таблиці 2 число у рядку 6 -</t>
  </si>
  <si>
    <t>повинна дорівнювати числу у рядку 16 -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</si>
  <si>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</si>
  <si>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</si>
  <si>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</si>
  <si>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</si>
  <si>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</si>
  <si>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</si>
  <si>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</si>
  <si>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</si>
  <si>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</si>
  <si>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</si>
  <si>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</si>
  <si>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</si>
  <si>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</si>
  <si>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</si>
  <si>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</si>
  <si>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</si>
  <si>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</si>
  <si>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</si>
  <si>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</si>
  <si>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</si>
  <si>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</si>
  <si>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</si>
  <si>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</si>
  <si>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</si>
  <si>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</si>
  <si>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</si>
  <si>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</si>
  <si>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</si>
  <si>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</si>
  <si>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В Таблиці 9 в графі 1 число у рядку 2 -</t>
  </si>
  <si>
    <t>Відділ статистичної інформації та аналізу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</si>
  <si>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</si>
  <si>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</si>
  <si>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</si>
  <si>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</si>
  <si>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</si>
  <si>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</si>
  <si>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</si>
  <si>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</si>
  <si>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Таблиця 3. Дані про виправданих осіб, та осіб стосовно яких кримінальне провадження закрито (без повторних) за реабілітуючих підстав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</si>
  <si>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</si>
  <si>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</si>
  <si>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</si>
  <si>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</si>
  <si>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</si>
  <si>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</si>
  <si>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</si>
  <si>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</si>
  <si>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</si>
  <si>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</si>
  <si>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</si>
  <si>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</si>
  <si>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</si>
  <si>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</si>
  <si>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</si>
  <si>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</si>
  <si>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</si>
  <si>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</si>
  <si>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</si>
  <si>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</si>
  <si>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</si>
  <si>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</si>
  <si>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</si>
  <si>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</si>
  <si>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</si>
  <si>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</si>
  <si>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>Таблиця 6. Направлено до суду кримінальних проваджень з обвинувальним актом (без повторних).</t>
  </si>
  <si>
    <t>Таблиця 7. Направлено до суду кримінальних проваджень з обвинувальним актом (без повторних).</t>
  </si>
  <si>
    <t>Таблиця 9. Направлено до суду кримінальних проваджень з обвинувальним актом (без повторних).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</si>
  <si>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</si>
  <si>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</si>
  <si>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</si>
  <si>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</si>
  <si>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</si>
  <si>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</si>
  <si>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</si>
  <si>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</si>
  <si>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</si>
  <si>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</si>
  <si>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</si>
  <si>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</si>
  <si>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</si>
  <si>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</si>
  <si>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</si>
  <si>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</si>
  <si>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</si>
  <si>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</si>
  <si>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</si>
  <si>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</si>
  <si>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</si>
  <si>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</si>
  <si>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</si>
  <si>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</si>
  <si>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</si>
  <si>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</si>
  <si>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Відшкодовано збитків про земельні правовідносини (у тис. грн.)</t>
  </si>
  <si>
    <t>закрито за  п.п. 1-3 ч. 1 ст.284 КПК</t>
  </si>
  <si>
    <t xml:space="preserve">у зв’язку з відмовою прокурора підтримати клопотання  про застосування запобіжного заходу – тримання під вартою 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</si>
  <si>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</si>
  <si>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</si>
  <si>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 xml:space="preserve">Таблиця 8. Повернення судом кримінальних проваджень прокурору та результати їх розслідування  </t>
  </si>
  <si>
    <r>
      <t xml:space="preserve">Таблиця 9. Забезпечення відшкодування збитків за закінченими кримінальними провадженнями </t>
    </r>
    <r>
      <rPr>
        <sz val="12"/>
        <rFont val="Times New Roman"/>
        <family val="1"/>
        <charset val="204"/>
      </rPr>
      <t>(з обвинувальними актами, клопотаннями до  суду  про звільнення від кримінальної відповідальності, постановами про закриття провадження на підставі п. 5 ст. 284 КПК України)</t>
    </r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</si>
  <si>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</si>
  <si>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</si>
  <si>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</si>
  <si>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</si>
  <si>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</si>
  <si>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</si>
  <si>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</si>
  <si>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</si>
  <si>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</si>
  <si>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</si>
  <si>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</si>
  <si>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</si>
  <si>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</si>
  <si>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</si>
  <si>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</si>
  <si>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</si>
  <si>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</si>
  <si>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</si>
  <si>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</si>
  <si>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</si>
  <si>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</si>
  <si>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</si>
  <si>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</si>
  <si>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</si>
  <si>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</si>
  <si>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</si>
  <si>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</si>
  <si>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</si>
  <si>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</si>
  <si>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 за непідтвердженням підозри у вчиненні правопорушення</t>
  </si>
  <si>
    <t>Таблиця 15. Повернення судом кримінальних проваджень прокурору та результати їх розслідування</t>
  </si>
  <si>
    <t>Вбивство (ст.ст. 115-119, 379, ч.2 ст. 438)</t>
  </si>
  <si>
    <t>Умисне тяжке тілесне ушкодження (ст. 121)</t>
  </si>
  <si>
    <t>Згвалтування (ст. 152 )</t>
  </si>
  <si>
    <t>Невиплата заробітної плати чи інших виплат (ст. 175)</t>
  </si>
  <si>
    <t>Викрадення майна (ст.ст. 185-191)</t>
  </si>
  <si>
    <t>з них з ряд. 5</t>
  </si>
  <si>
    <t>Державного майна (ст.ст. 185-191)</t>
  </si>
  <si>
    <t>Шляхом грабежу або розбою (ст.ст. 186, 187)</t>
  </si>
  <si>
    <t>Вимагання майна (ст. 189)</t>
  </si>
  <si>
    <t>Легалізація доходів, здобутих злочинним шляхом (ст. 209)</t>
  </si>
  <si>
    <t>Порушення правил безпеки дорожнього руху (ст. 286)</t>
  </si>
  <si>
    <t>Хуліганство (ст. 296)</t>
  </si>
  <si>
    <t>Злочини у сфері обігу наркотичних речовин (ст.ст. 305-327)</t>
  </si>
  <si>
    <t>Злочини у сфері службової діяльності</t>
  </si>
  <si>
    <t>Зловживання владою або службовим становищем (ст. 364)</t>
  </si>
  <si>
    <t>Апарат</t>
  </si>
  <si>
    <t>Перевищення влади або службових повноважень (ст. 365)</t>
  </si>
  <si>
    <t xml:space="preserve">Службове підроблення (ст. 366) </t>
  </si>
  <si>
    <t>Службова недбалість (ст. 367)</t>
  </si>
  <si>
    <t>Хабарництво (ст.ст. 368 – 370 )</t>
  </si>
  <si>
    <t xml:space="preserve"> одержання хабара (ст. 368)</t>
  </si>
  <si>
    <t>Злочини проти порядку підлеглості (ст.ст. 402 - 405)</t>
  </si>
  <si>
    <t>Порушення статутних правил взаємовідносин (ст. 406)</t>
  </si>
  <si>
    <t xml:space="preserve">у т.ч.: </t>
  </si>
  <si>
    <t>що спричинило тяжкі наслідки (ч. 3 ст. 406)</t>
  </si>
  <si>
    <t>Ухилення від військової служби (ст.ст. 407-409)</t>
  </si>
  <si>
    <t>Протиправне заволодіння військовим майном (ст. 410)</t>
  </si>
  <si>
    <t>зброєю, боєприпасами (ст. 410)</t>
  </si>
  <si>
    <t>шляхом зловж. службовим становищем (ч. 2 ст. 410)</t>
  </si>
  <si>
    <t>Порушення правил поводження зі зброєю (ст. 414)</t>
  </si>
  <si>
    <t>Порушення правил водіння та експлуатації машин (ст.415)</t>
  </si>
  <si>
    <t>Порушення правил несения бойового чергування (ст.420)</t>
  </si>
  <si>
    <t>Зловживання владою або службовим cтановищем (ст.423)</t>
  </si>
  <si>
    <t>Перевищення влади чи службових повноважень (ст. 424)</t>
  </si>
  <si>
    <t>Недбале ставлення до військової служби (ст. 425)</t>
  </si>
  <si>
    <t>Інші кримінальні провадження</t>
  </si>
  <si>
    <t>Досудові розслідування про непідслідні правопорушення</t>
  </si>
  <si>
    <t>Клопотання про застосування примусових заходів медичного характеру</t>
  </si>
  <si>
    <t xml:space="preserve">провадження про військові злочини </t>
  </si>
  <si>
    <t>Військової служби правопорядку</t>
  </si>
  <si>
    <t>Державної прикордонної служби</t>
  </si>
  <si>
    <t>інших органів, що здійснюють правозастосовчі або правоохоронні функції</t>
  </si>
  <si>
    <t>шляхом привласнення, розтрати, зловживання службовим становищем (ст. 191)</t>
  </si>
  <si>
    <t>в особливо великих розмірах (ст. 185-191)</t>
  </si>
  <si>
    <t>Порушення законодавства про бюджетну систему (ст.210)</t>
  </si>
  <si>
    <t>з них:
(з ряд.27)</t>
  </si>
  <si>
    <t>у т.ч. за  п.п. 1-3 ч. 1 ст.284 КПК</t>
  </si>
  <si>
    <t>органів внутрішніх справ</t>
  </si>
  <si>
    <t>органів прокуратури</t>
  </si>
  <si>
    <t>Служби безпеки України</t>
  </si>
  <si>
    <t>Назва:</t>
  </si>
  <si>
    <t>Усього забезпечено відшкодування збитків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</si>
  <si>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</si>
  <si>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</si>
  <si>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</si>
  <si>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</si>
  <si>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</si>
  <si>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</si>
  <si>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</si>
  <si>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</si>
  <si>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</si>
  <si>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</si>
  <si>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</si>
  <si>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</si>
  <si>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</si>
  <si>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</si>
  <si>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</si>
  <si>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</si>
  <si>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</si>
  <si>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</si>
  <si>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</si>
  <si>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</si>
  <si>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</si>
  <si>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</si>
  <si>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</si>
  <si>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</si>
  <si>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</si>
  <si>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</si>
  <si>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</si>
  <si>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</si>
  <si>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</si>
  <si>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</si>
  <si>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3 місяці</t>
  </si>
  <si>
    <t>9 місяців</t>
  </si>
  <si>
    <t>не повинна перевищувати число у рядку 2 -</t>
  </si>
  <si>
    <t>ЗАТВЕРДЖЕНО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</si>
  <si>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</si>
  <si>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</si>
  <si>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</si>
  <si>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</si>
  <si>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</si>
  <si>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</si>
  <si>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до 3 місяців</t>
  </si>
  <si>
    <t>від 6 місяців до 1 року</t>
  </si>
  <si>
    <t>Прокурор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</si>
  <si>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</si>
  <si>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</si>
  <si>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</si>
  <si>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</si>
  <si>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</si>
  <si>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</si>
  <si>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</si>
  <si>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</si>
  <si>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</si>
  <si>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</si>
  <si>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</si>
  <si>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</si>
  <si>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</si>
  <si>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</si>
  <si>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</si>
  <si>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</si>
  <si>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</si>
  <si>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</si>
  <si>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</si>
  <si>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</si>
  <si>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</si>
  <si>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</si>
  <si>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</si>
  <si>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</si>
  <si>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</si>
  <si>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</si>
  <si>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</si>
  <si>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</si>
  <si>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</si>
  <si>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</si>
  <si>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</si>
  <si>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</si>
  <si>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</si>
  <si>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</si>
  <si>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</si>
  <si>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</si>
  <si>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</si>
  <si>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</si>
  <si>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</si>
  <si>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</si>
  <si>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</si>
  <si>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</si>
  <si>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</si>
  <si>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</si>
  <si>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</si>
  <si>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</si>
  <si>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</si>
  <si>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</si>
  <si>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</si>
  <si>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</si>
  <si>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</si>
  <si>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</si>
  <si>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</si>
  <si>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</si>
  <si>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</si>
  <si>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</si>
  <si>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Число підозрюваних осіб, стосовно яких крим. провад. закрито прокурором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</si>
  <si>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</si>
  <si>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</si>
  <si>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</si>
  <si>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</si>
  <si>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</si>
  <si>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</si>
  <si>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</si>
  <si>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</si>
  <si>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</si>
  <si>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</si>
  <si>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</si>
  <si>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</si>
  <si>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</si>
  <si>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</si>
  <si>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</si>
  <si>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</si>
  <si>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</si>
  <si>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</si>
  <si>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</si>
  <si>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</si>
  <si>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</si>
  <si>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</si>
  <si>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</si>
  <si>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</si>
  <si>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</si>
  <si>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</si>
  <si>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</si>
  <si>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</si>
  <si>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</si>
  <si>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</si>
  <si>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</si>
  <si>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вчинені працівниками (з рядка .40)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</si>
  <si>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</si>
  <si>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</si>
  <si>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</si>
  <si>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Число обвинувачених та підозрюваних, стосовно яких провадження закрито за реабілітуючими підставами (за к/справами, розслідуваними до 20.11.2012)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</si>
  <si>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</si>
  <si>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</si>
  <si>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</si>
  <si>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</si>
  <si>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</si>
  <si>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</si>
  <si>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</si>
  <si>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</si>
  <si>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</si>
  <si>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</si>
  <si>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</si>
  <si>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</si>
  <si>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</si>
  <si>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</si>
  <si>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</si>
  <si>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</si>
  <si>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</si>
  <si>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</si>
  <si>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</si>
  <si>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</si>
  <si>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(ряд.21)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</si>
  <si>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</si>
  <si>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</si>
  <si>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</si>
  <si>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</si>
  <si>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</si>
  <si>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</si>
  <si>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</si>
  <si>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вчинені працівниками</t>
  </si>
  <si>
    <t>у т.ч. одержання хабара (ст. 368)</t>
  </si>
  <si>
    <t>Таблиця 14. Повернення судом кримінальних проваджень прокурору та результати їх розслідування</t>
  </si>
  <si>
    <t>Таблиця 21. Стан відшкодування збитків за закінченими кримінальними провадженнями (Усього)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</si>
  <si>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</si>
  <si>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</si>
  <si>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</si>
  <si>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</si>
  <si>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</si>
  <si>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</si>
  <si>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</si>
  <si>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</si>
  <si>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</si>
  <si>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</si>
  <si>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</si>
  <si>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</si>
  <si>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</si>
  <si>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</si>
  <si>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</si>
  <si>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</si>
  <si>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</si>
  <si>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</si>
  <si>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</si>
  <si>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не повинно перевищувати число у рядку 7 -</t>
  </si>
  <si>
    <t>повинна дорівнювати числу у рядку 1 -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</si>
  <si>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</si>
  <si>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</si>
  <si>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</si>
  <si>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</si>
  <si>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</si>
  <si>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</si>
  <si>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</si>
  <si>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</si>
  <si>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</si>
  <si>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</si>
  <si>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</si>
  <si>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</si>
  <si>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</si>
  <si>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</si>
  <si>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</si>
  <si>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</si>
  <si>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</si>
  <si>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</si>
  <si>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</si>
  <si>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</si>
  <si>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ПРО РОБОТУ ОРГАНІВ</t>
  </si>
  <si>
    <t xml:space="preserve"> ДОСУДОВОГО РОЗСЛІДУВАННЯ 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</si>
  <si>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 
</t>
  </si>
  <si>
    <t xml:space="preserve">Військові прокурори гарнізонів (на правах міських) – військовому прокурору регіону </t>
  </si>
  <si>
    <t>Слідче управління Головної військової прокуратури – відповідному заступнику Генерального прокурора України</t>
  </si>
  <si>
    <t>Військові прокурори регіонів –  Головній військовій прокуратурі Генеральної прокуратури України</t>
  </si>
  <si>
    <t>до 4 числа за звітним періодом</t>
  </si>
  <si>
    <t>Головна військова прокуратура Генеральної прокуратури України – відділу статистичної інформації та аналізу управління організації  ведення Єдиного реєстру досудових розслідувань та статистичної інформації Генеральної прокуратури України</t>
  </si>
  <si>
    <t>Генеральна прокуратура України –  Держстату</t>
  </si>
  <si>
    <t>Бездіяльність військової влади (ст. 426)</t>
  </si>
  <si>
    <t>про правопорушення, вчинені в умовах воєнного стану або бойовій обстановці</t>
  </si>
  <si>
    <t xml:space="preserve">провадження про злочини, вчинені службовими особами військових частин та органів управління </t>
  </si>
  <si>
    <t>Національної гвардії України</t>
  </si>
  <si>
    <t>x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</si>
  <si>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</si>
  <si>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</si>
  <si>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</si>
  <si>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</si>
  <si>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</si>
  <si>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</si>
  <si>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</si>
  <si>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</si>
  <si>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</si>
  <si>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</si>
  <si>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</si>
  <si>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</si>
  <si>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</si>
  <si>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</si>
  <si>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за непідтвердженням підозри у вчиненні злочину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</si>
  <si>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</si>
  <si>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</si>
  <si>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направлено до суду клопотань для звільнення від кримінальної відповідальності</t>
  </si>
  <si>
    <t>х</t>
  </si>
  <si>
    <t>В Таблиці 1 в графі 1 сума чисел у рядках 1-5,11-16,23-24,26-27,30-36 -</t>
  </si>
  <si>
    <t>повинна дорівнювати числу у рядку 37 -</t>
  </si>
  <si>
    <t>В Таблиці 1 в графі 2 сума чисел у рядках 1-5,11-16,23-24,26-27,30-36 -</t>
  </si>
  <si>
    <t>В Таблиці 1 в графі 3 сума чисел у рядках 1-5,11-16,23-24,26-27,30-36 -</t>
  </si>
  <si>
    <t>В Таблиці 1 в графі 4 сума чисел у рядках 1-5,11-16,23-24,26-27,30-36 -</t>
  </si>
  <si>
    <t>В Таблиці 1 в графі 5 сума чисел у рядках 1-5,11-16,23-24,26-27,30-36 -</t>
  </si>
  <si>
    <t>В Таблиці 1 в графі 6 сума чисел у рядках 1-5,11-16,23-24,26-27,30-36 -</t>
  </si>
  <si>
    <t>В Таблиці 1 число в графі 1 рядку 39 -</t>
  </si>
  <si>
    <t>не повинно перевищувати число в рядку 38 -</t>
  </si>
  <si>
    <t>В Таблиці 1 число в графі 2 рядку 39 -</t>
  </si>
  <si>
    <t>В Таблиці 1 число в графі 3 рядку 39 -</t>
  </si>
  <si>
    <t>В Таблиці 1 число в графі 4 рядку 39 -</t>
  </si>
  <si>
    <t>В Таблиці 1 число в графі 5 рядку 39 -</t>
  </si>
  <si>
    <t>В Таблиці 1 число в графі 6 рядку 39 -</t>
  </si>
  <si>
    <t>не повинно перевищувати число в рядку 46 -</t>
  </si>
  <si>
    <t>не повинно перевищувати число в рядку 37 -</t>
  </si>
  <si>
    <t>В Таблиці 1 у графі 6 число в рядку 37 -</t>
  </si>
  <si>
    <t>В Таблиці 1 у графі 1 число в рядку 37 -</t>
  </si>
  <si>
    <t>В Таблиці 1 у графі 3 число в рядку 37 -</t>
  </si>
  <si>
    <t>В Таблиці 1 у графі 5 число в рядку 37 -</t>
  </si>
  <si>
    <t>не повинно перевищувати число в Таблиці 1 у графі 5 рядку 37 -</t>
  </si>
  <si>
    <t>В Таблиці 1 число в графі 1 рядку 38 -</t>
  </si>
  <si>
    <t>В Таблиці 1 число в графі 2 рядку 38 -</t>
  </si>
  <si>
    <t>В Таблиці 1 число в графі 3 рядку 38 -</t>
  </si>
  <si>
    <t>В Таблиці 1 число в графі 4 рядку 38 -</t>
  </si>
  <si>
    <t>В Таблиці 1 число в графі 5 рядку 38 -</t>
  </si>
  <si>
    <t>В Таблиці 1 число в графі 6 рядку 38 -</t>
  </si>
  <si>
    <t>В Таблиці 1 число в графі 1 рядку 40 -</t>
  </si>
  <si>
    <t>В Таблиці 1 число в графі 2 рядку 40 -</t>
  </si>
  <si>
    <t>В Таблиці 1 число в графі 5 рядку 40 -</t>
  </si>
  <si>
    <t>В Таблиці 1 число в графі 3 рядку 42 -</t>
  </si>
  <si>
    <t>В Таблиці 1 число в графі 4 рядку 42 -</t>
  </si>
  <si>
    <t>В Таблиці 1 число в графі 6 рядку 42 -</t>
  </si>
  <si>
    <t>В Таблиці 1 число в графі 6 рядку 43 -</t>
  </si>
  <si>
    <t>В Таблиці 1.1 в графі 1 сума чисел у рядках 2,4-6 -</t>
  </si>
  <si>
    <t>В Таблиці 1.1 в графі 2 сума чисел у рядках 2,4-6 -</t>
  </si>
  <si>
    <t>В Таблиці 1.1 в графі 3 сума чисел у рядках 2,4-6 -</t>
  </si>
  <si>
    <t>В Таблиці 1.1 в графі 4 сума чисел у рядках 2,4-6 -</t>
  </si>
  <si>
    <t>В Таблиці 1.1 в графі 5 сума чисел у рядках 2,4-6 -</t>
  </si>
  <si>
    <t>В Таблиці 1.1 в графі 6 сума чисел у рядках 2,4-6 -</t>
  </si>
  <si>
    <t>В Таблиці 1.1 в графі 7 сума чисел у рядках 2,4-6 -</t>
  </si>
  <si>
    <t>В Таблиці 1.1 в графі 8 сума чисел у рядках 2,4-6 -</t>
  </si>
  <si>
    <t>В Таблиці 1.1 число в графі 1 рядку 3 -</t>
  </si>
  <si>
    <t>не повинно перевищувати число в рядку 2 -</t>
  </si>
  <si>
    <t>В Таблиці 1.1 число в графі 2 рядку 3 -</t>
  </si>
  <si>
    <t>В Таблиці 1.1 число в графі 3 рядку 3 -</t>
  </si>
  <si>
    <t>В Таблиці 1.1 число в графі 4 рядку 3 -</t>
  </si>
  <si>
    <t>В Таблиці 1.1 число в графі 5 рядку 3 -</t>
  </si>
  <si>
    <t>В Таблиці 1.1 число в графі 6 рядку 3 -</t>
  </si>
  <si>
    <t>В Таблиці 1.1 число в графі 7 рядку 3 -</t>
  </si>
  <si>
    <t>В Таблиці 1.1 число в графі 8 рядку 3 -</t>
  </si>
  <si>
    <t>В Таблиці 1.1 в графі 1 сума чисел у рядках 8,10-12 -</t>
  </si>
  <si>
    <t>не повинно перевищувати число в рядку 7 -</t>
  </si>
  <si>
    <t>В Таблиці 1.1 в графі 2 сума чисел у рядках 8,10-12 -</t>
  </si>
  <si>
    <t>В Таблиці 1.1 в графі 3 сума чисел у рядках 8,10-12 -</t>
  </si>
  <si>
    <t>В Таблиці 1.1 в графі 4 сума чисел у рядках 8,10-12 -</t>
  </si>
  <si>
    <t>В Таблиці 1.1 в графі 5 сума чисел у рядках 8,10-12 -</t>
  </si>
  <si>
    <t>В Таблиці 1.1 в графі 6 сума чисел у рядках 8,10-12 -</t>
  </si>
  <si>
    <t>В Таблиці 1.1 в графі 7 сума чисел у рядках 8,10-12 -</t>
  </si>
  <si>
    <t>В Таблиці 1.1 в графі 8 сума чисел у рядках 8,10-12 -</t>
  </si>
  <si>
    <t>В Таблиці 1.1 число в графі 1 рядку 9 -</t>
  </si>
  <si>
    <t>не повинно перевищувати число в рядку 8 -</t>
  </si>
  <si>
    <t>В Таблиці 1.1 число в графі 2 рядку 9 -</t>
  </si>
  <si>
    <t>В Таблиці 1.1 число в графі 3 рядку 9 -</t>
  </si>
  <si>
    <t>В Таблиці 1.1 число в графі 4 рядку 9 -</t>
  </si>
  <si>
    <t>В Таблиці 1.1 число в графі 5 рядку 9 -</t>
  </si>
  <si>
    <t>В Таблиці 1.1 число в графі 6 рядку 9 -</t>
  </si>
  <si>
    <t>В Таблиці 1.1 число в графі 7 рядку 9 -</t>
  </si>
  <si>
    <t>В Таблиці 1.1 число в графі 8 рядку 9 -</t>
  </si>
  <si>
    <t>В Таблиці 1.1 в графі 1 сума чисел у рядках 14,16-18 -</t>
  </si>
  <si>
    <t>не повинно перевищувати число в рядку 13 -</t>
  </si>
  <si>
    <t>В Таблиці 1.1 в графі 2 сума чисел у рядках 14,16-18 -</t>
  </si>
  <si>
    <t>В Таблиці 1.1 в графі 3 сума чисел у рядках 14,16-18 -</t>
  </si>
  <si>
    <t>В Таблиці 1.1 в графі 4 сума чисел у рядках 14,16-18 -</t>
  </si>
  <si>
    <t>В Таблиці 1.1 в графі 5 сума чисел у рядках 14,16-18 -</t>
  </si>
  <si>
    <t>В Таблиці 1.1 в графі 6 сума чисел у рядках 14,16-18 -</t>
  </si>
  <si>
    <t>В Таблиці 1.1 в графі 7 сума чисел у рядках 14,16-18 -</t>
  </si>
  <si>
    <t>В Таблиці 1.1 в графі 8 сума чисел у рядках 14,16-18 -</t>
  </si>
  <si>
    <t>В Таблиці 1.1 число в графі 1 рядку 15 -</t>
  </si>
  <si>
    <t>не повинно перевищувати число в рядку 14 -</t>
  </si>
  <si>
    <t>В Таблиці 1.1 число в графі 2 рядку 15 -</t>
  </si>
  <si>
    <t>В Таблиці 1.1 число в графі 3 рядку 15 -</t>
  </si>
  <si>
    <t>В Таблиці 1.1 число в графі 4 рядку 15 -</t>
  </si>
  <si>
    <t>В Таблиці 1.1 число в графі 5 рядку 15 -</t>
  </si>
  <si>
    <t>В Таблиці 1.1 число в графі 6 рядку 15 -</t>
  </si>
  <si>
    <t>В Таблиці 1.1 число в графі 7 рядку 15 -</t>
  </si>
  <si>
    <t>В Таблиці 1.1 число в графі 8 рядку 15 -</t>
  </si>
  <si>
    <t>В Таблиці 1.1 в графі 1 сума чисел у рядках 20,22-24 -</t>
  </si>
  <si>
    <t>не повинно перевищувати число в рядку 19 -</t>
  </si>
  <si>
    <t>В Таблиці 1.1 в графі 2 сума чисел у рядках 20,22-24 -</t>
  </si>
  <si>
    <t>В Таблиці 1.1 в графі 3 сума чисел у рядках 20,22-24 -</t>
  </si>
  <si>
    <t>В Таблиці 1.1 в графі 4 сума чисел у рядках 20,22-24 -</t>
  </si>
  <si>
    <t>В Таблиці 1.1 в графі 5 сума чисел у рядках 20,22-24 -</t>
  </si>
  <si>
    <t>В Таблиці 1.1 в графі 6 сума чисел у рядках 20,22-24 -</t>
  </si>
  <si>
    <t>В Таблиці 1.1 в графі 7 сума чисел у рядках 20,22-24 -</t>
  </si>
  <si>
    <t>В Таблиці 1.1 в графі 8 сума чисел у рядках 20,22-24 -</t>
  </si>
  <si>
    <t>В Таблиці 1.1 число в графі 1 рядку 21 -</t>
  </si>
  <si>
    <t>не повинно перевищувати число в рядку 20 -</t>
  </si>
  <si>
    <t>В Таблиці 1.1 число в графі 2 рядку 21 -</t>
  </si>
  <si>
    <t>В Таблиці 1.1 число в графі 3 рядку 21 -</t>
  </si>
  <si>
    <t>В Таблиці 1.1 число в графі 4 рядку 21 -</t>
  </si>
  <si>
    <t>В Таблиці 1.1 число в графі 5 рядку 21 -</t>
  </si>
  <si>
    <t>В Таблиці 1.1 число в графі 6 рядку 21 -</t>
  </si>
  <si>
    <t>В Таблиці 1.1 число в графі 7 рядку 21 -</t>
  </si>
  <si>
    <t>В Таблиці 1.1 число в графі 8 рядку 21 -</t>
  </si>
  <si>
    <t>В Таблиці 1.1 у рядку 1 сума чисел у графах 2-7 -</t>
  </si>
  <si>
    <t>повинна дорівнювати числу у графі 1 -</t>
  </si>
  <si>
    <t>В Таблиці 1.1 у рядку 2 сума чисел у графах 2-7 -</t>
  </si>
  <si>
    <t>В Таблиці 1.1 у рядку 3 сума чисел у графах 2-7 -</t>
  </si>
  <si>
    <t>В Таблиці 1.1 у рядку 4 сума чисел у графах 2-7 -</t>
  </si>
  <si>
    <t>В Таблиці 1.1 у рядку 5 сума чисел у графах 2-7 -</t>
  </si>
  <si>
    <t>В Таблиці 1.1 у рядку 6 сума чисел у графах 2-7 -</t>
  </si>
  <si>
    <t>В Таблиці 1.1 у рядку 7 сума чисел у графах 2-7 -</t>
  </si>
  <si>
    <t>В Таблиці 1.1 у рядку 8 сума чисел у графах 2-7 -</t>
  </si>
  <si>
    <t>В Таблиці 1.1 у рядку 9 сума чисел у графах 2-7 -</t>
  </si>
  <si>
    <t>В Таблиці 1.1 у рядку 10 сума чисел у графах 2-7 -</t>
  </si>
  <si>
    <t>В Таблиці 1.1 у рядку 11 сума чисел у графах 2-7 -</t>
  </si>
  <si>
    <t>В Таблиці 1.1 у рядку 12 сума чисел у графах 2-7 -</t>
  </si>
  <si>
    <t>В Таблиці 1.1 у рядку 13 сума чисел у графах 2-7 -</t>
  </si>
  <si>
    <t>В Таблиці 1.1 у рядку 14 сума чисел у графах 2-7 -</t>
  </si>
  <si>
    <t>В Таблиці 1.1 у рядку 15 сума чисел у графах 2-7 -</t>
  </si>
  <si>
    <t>В Таблиці 1.1 у рядку 16 сума чисел у графах 2-7 -</t>
  </si>
  <si>
    <t>В Таблиці 1.1 у рядку 17 сума чисел у графах 2-7 -</t>
  </si>
  <si>
    <t>В Таблиці 1.1 у рядку 18 сума чисел у графах 2-7 -</t>
  </si>
  <si>
    <t>В Таблиці 1.1 у рядку 19 сума чисел у графах 2-7 -</t>
  </si>
  <si>
    <t>В Таблиці 1.1 у рядку 20 сума чисел у графах 2-7 -</t>
  </si>
  <si>
    <t>В Таблиці 1.1 у рядку 21 сума чисел у графах 2-7 -</t>
  </si>
  <si>
    <t>В Таблиці 1.1 у рядку 22 сума чисел у графах 2-7 -</t>
  </si>
  <si>
    <t>В Таблиці 1.1 у рядку 23 сума чисел у графах 2-7 -</t>
  </si>
  <si>
    <t>В Таблиці 1.1 у рядку 24 сума чисел у графах 2-7 -</t>
  </si>
  <si>
    <t>В Таблиці 1.1 у рядку 25 сума чисел у графах 2-7 -</t>
  </si>
  <si>
    <t>В Таблиці 1.1 у рядку 26 сума чисел у графах 2-7 -</t>
  </si>
  <si>
    <t>В Таблиці 1.1 у рядку 27 сума чисел у графах 2-7 -</t>
  </si>
  <si>
    <t>В Таблиці 2 число у рядку 3 -</t>
  </si>
  <si>
    <t>В Таблиці 2 число у рядку 4 -</t>
  </si>
  <si>
    <t>В Таблиці 1 у графі 1 число в рядку 52 -</t>
  </si>
  <si>
    <t>В Таблиці 1 у графі 1,3,5 число в рядку 37 і графа 1 рядок 52 -</t>
  </si>
  <si>
    <t>не повинно перевищувати число в Таблиці 2 рядку 7 -</t>
  </si>
  <si>
    <t>В Таблиці 5 число у рядку 19 -</t>
  </si>
  <si>
    <t>не повинно перевищувати число у рядку 18 -</t>
  </si>
  <si>
    <t>не повинно перевищувати число в Таблиці 2 рядку 20 -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</si>
  <si>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</si>
  <si>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</si>
  <si>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</si>
  <si>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 xml:space="preserve">Кількість осіб, стосовно яких кримінальні справи закриті судом у зв’язку з відмовою прокурора від підтримання державного обвинувачення </t>
  </si>
  <si>
    <t>у т.ч.: 
Національної гвардії України</t>
  </si>
  <si>
    <t>Таблиця 23. Повернення справ судом для проведення додаткового розслідування відповідно до пункту 12 Перехідних положень КПК України</t>
  </si>
  <si>
    <t>статистичної інформації органів досудового розслідування
(військова прокуратура)</t>
  </si>
  <si>
    <t>за 3 місяці 2015 року</t>
  </si>
  <si>
    <t>D:\stat\</t>
  </si>
  <si>
    <t>Прокуратура Білгород-Дністровського гарнізону</t>
  </si>
  <si>
    <t>Усього по регіону</t>
  </si>
  <si>
    <t>(у розрізі гарнізонів)</t>
  </si>
  <si>
    <t>Дин. % (по рег)</t>
  </si>
  <si>
    <t>Прокуратура Вінницького гарнізону</t>
  </si>
  <si>
    <t>Прокуратура Дарницького гарнізону</t>
  </si>
  <si>
    <t>Прокуратура Житомирського гарнізону</t>
  </si>
  <si>
    <t>Прокуратура Київського гарнізону</t>
  </si>
  <si>
    <t>Прокуратура Полтавського гарнізону</t>
  </si>
  <si>
    <t>Прокуратура Сумського гарнізону</t>
  </si>
  <si>
    <t>Прокуратура Черкаського гарнізону</t>
  </si>
  <si>
    <t>Прокуратура Чернігівського гарнізону</t>
  </si>
  <si>
    <t>Прокуратура Харківського гарнізону</t>
  </si>
  <si>
    <t>Прокуратура Білоцерківського гарнізону</t>
  </si>
  <si>
    <t>Прокуратура Деснянського гарнізону</t>
  </si>
  <si>
    <t>Прокуратура Центрального регіону</t>
  </si>
  <si>
    <t>Вінницького г.</t>
  </si>
  <si>
    <t>Дарницького г.</t>
  </si>
  <si>
    <t>Житомирського г.</t>
  </si>
  <si>
    <t>Київського г.</t>
  </si>
  <si>
    <t>Полтавського г.</t>
  </si>
  <si>
    <t>Сумського г.</t>
  </si>
  <si>
    <t>Черкаського г.</t>
  </si>
  <si>
    <t>Чернігівського г.</t>
  </si>
  <si>
    <t>Харківського г.</t>
  </si>
  <si>
    <t>Білоцерківського г.</t>
  </si>
  <si>
    <t>Деснянського г.</t>
  </si>
  <si>
    <t>Помилок немає</t>
  </si>
  <si>
    <t>Таблиця 4.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</si>
  <si>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Число обвинувачених та підозрюваних, стосовно яких провадження закрито</t>
  </si>
  <si>
    <t>Число виправданих і осіб, стосовно яких справи закриті судом за відсутністю події або складу злочину</t>
  </si>
  <si>
    <t>Повернуто справ судом для проведення додаткового розс.</t>
  </si>
  <si>
    <t xml:space="preserve">у т. ч. </t>
  </si>
  <si>
    <t>направлено до суду клопотань для звільнення від крим. відповідальності</t>
  </si>
  <si>
    <t>направлено за підслідністю до інших правоохо. органів</t>
  </si>
  <si>
    <t>Таблиця 5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</si>
  <si>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</si>
  <si>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11. Кримінальні провадження, у яких закінчено досудове розслідування (без повторних)</t>
  </si>
  <si>
    <t>Таблиця 12. Робота слідчого апарату органів прокуратури.</t>
  </si>
  <si>
    <t>Таблиця 13. Затримання осіб як підозрюваних</t>
  </si>
  <si>
    <t>Таблиця 17. Повернення судом кримінальних проваджень прокурору та результати їх розслідування</t>
  </si>
  <si>
    <t>Таблиця 18. Забезпечення відшкодування збитків за закінченими кримінальними провадженнями</t>
  </si>
  <si>
    <t>Таблиця 19. Забезпечення відшкодування збитків за закінченими кримінальними провадженнями інтересам держави та територіальних громад</t>
  </si>
  <si>
    <t>Таблиця 20. Забезпечення відшкодування збитків за закінченими кримінальними провадженнями про земельні правовідносини</t>
  </si>
  <si>
    <t>Таблиця 22. Стан відшкодування збитків за закінченими кримінальними провадженнями (Усього)</t>
  </si>
  <si>
    <t>Таблиця 1.1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</si>
  <si>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</si>
  <si>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</si>
  <si>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</si>
  <si>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</si>
  <si>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</si>
  <si>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</si>
  <si>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</si>
  <si>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</si>
  <si>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</si>
  <si>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</si>
  <si>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</si>
  <si>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</si>
  <si>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</si>
  <si>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</si>
  <si>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11 -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</si>
  <si>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</si>
  <si>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</si>
  <si>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</si>
  <si>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</si>
  <si>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</si>
  <si>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</si>
  <si>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</si>
  <si>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</si>
  <si>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</si>
  <si>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</si>
  <si>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</si>
  <si>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до 2 числа за звітним періодом</t>
  </si>
  <si>
    <t>до 3 числа за звітним періодом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</si>
  <si>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</si>
  <si>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</si>
  <si>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</si>
  <si>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</si>
  <si>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Таблиця 16. Повернення судом кримінальних проваджень прокурору та результати їх розслідування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</si>
  <si>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</si>
  <si>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</si>
  <si>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</si>
  <si>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</si>
  <si>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</si>
  <si>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</si>
  <si>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</si>
  <si>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</si>
  <si>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</si>
  <si>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>Питома вага відшкодування (%)</t>
  </si>
  <si>
    <t>направлено до суду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</si>
  <si>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</si>
  <si>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</si>
  <si>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</si>
  <si>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</si>
  <si>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</si>
  <si>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</si>
  <si>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</si>
  <si>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число в графі 1 рядку 6 -</t>
  </si>
  <si>
    <t>В Таблиці 1 число в графі 2 рядку 6 -</t>
  </si>
  <si>
    <t>В Таблиці 1 число в графі 3 рядку 6 -</t>
  </si>
  <si>
    <t>В Таблиці 1 число в графі 4 рядку 6 -</t>
  </si>
  <si>
    <t>В Таблиці 1 число в графі 5 рядку 6 -</t>
  </si>
  <si>
    <t>В Таблиці 1 число в графі 6 рядку 6 -</t>
  </si>
  <si>
    <t>не повинно перевищувати число в рядку 5 -</t>
  </si>
  <si>
    <t>В Таблиці 1 число в графі 1 рядку 7 -</t>
  </si>
  <si>
    <t>В Таблиці 1 число в графі 2 рядку 7 -</t>
  </si>
  <si>
    <t>В Таблиці 1 число в графі 3 рядку 7 -</t>
  </si>
  <si>
    <t>В Таблиці 1 число в графі 4 рядку 7 -</t>
  </si>
  <si>
    <t>В Таблиці 1 число в графі 5 рядку 7 -</t>
  </si>
  <si>
    <t>В Таблиці 1 число в графі 6 рядку 7 -</t>
  </si>
  <si>
    <t>не повинно перевищувати число в рядку 6 -</t>
  </si>
  <si>
    <t>В Таблиці 1 число в графі 1 рядку 8 -</t>
  </si>
  <si>
    <t>В Таблиці 1 число в графі 2 рядку 8 -</t>
  </si>
  <si>
    <t>В Таблиці 1 число в графі 3 рядку 8 -</t>
  </si>
  <si>
    <t>В Таблиці 1 число в графі 4 рядку 8 -</t>
  </si>
  <si>
    <t>В Таблиці 1 число в графі 5 рядку 8 -</t>
  </si>
  <si>
    <t>В Таблиці 1 число в графі 6 рядку 8 -</t>
  </si>
  <si>
    <t>В Таблиці 1 число в графі 1 рядку 9 -</t>
  </si>
  <si>
    <t>В Таблиці 1 число в графі 2 рядку 9 -</t>
  </si>
  <si>
    <t>В Таблиці 1 число в графі 3 рядку 9 -</t>
  </si>
  <si>
    <t>В Таблиці 1 число в графі 4 рядку 9 -</t>
  </si>
  <si>
    <t>В Таблиці 1 число в графі 5 рядку 9 -</t>
  </si>
  <si>
    <t>В Таблиці 1 число в графі 6 рядку 9 -</t>
  </si>
  <si>
    <t>Апарат прокуратури</t>
  </si>
  <si>
    <t>В Таблиці 1 в графі 1 сума чисел у рядках 9,10 -</t>
  </si>
  <si>
    <t>В Таблиці 1 в графі 2 сума чисел у рядках 9,10 -</t>
  </si>
  <si>
    <t>В Таблиці 1 в графі 3 сума чисел у рядках 9,10 -</t>
  </si>
  <si>
    <t>В Таблиці 1 в графі 4 сума чисел у рядках 9,10 -</t>
  </si>
  <si>
    <t>В Таблиці 1 в графі 5 сума чисел у рядках 9,10 -</t>
  </si>
  <si>
    <t>В Таблиці 1 в графі 6 сума чисел у рядках 9,10 -</t>
  </si>
  <si>
    <t>В Таблиці 1 число в графі 1 рядку 22 -</t>
  </si>
  <si>
    <t>В Таблиці 1 число в графі 2 рядку 22 -</t>
  </si>
  <si>
    <t>В Таблиці 1 число в графі 3 рядку 22 -</t>
  </si>
  <si>
    <t>В Таблиці 1 число в графі 4 рядку 22 -</t>
  </si>
  <si>
    <t>В Таблиці 1 число в графі 5 рядку 22 -</t>
  </si>
  <si>
    <t>В Таблиці 1 число в графі 6 рядку 22 -</t>
  </si>
  <si>
    <t>не повинно перевищувати число в рядку 21 -</t>
  </si>
  <si>
    <t>В Таблиці 1 в графі 1 сума чисел у рядках 17-21 -</t>
  </si>
  <si>
    <t>В Таблиці 1 в графі 2 сума чисел у рядках 17-21 -</t>
  </si>
  <si>
    <t>В Таблиці 1 в графі 3 сума чисел у рядках 17-21 -</t>
  </si>
  <si>
    <t>В Таблиці 1 в графі 4 сума чисел у рядках 17-21 -</t>
  </si>
  <si>
    <t>В Таблиці 1 в графі 5 сума чисел у рядках 17-21 -</t>
  </si>
  <si>
    <t>В Таблиці 1 в графі 6 сума чисел у рядках 17-21 -</t>
  </si>
  <si>
    <t>В Таблиці 1 число в графі 1 рядку 25 -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</si>
  <si>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</si>
  <si>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</si>
  <si>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</si>
  <si>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</si>
  <si>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</si>
  <si>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не повинно перевищувати число в рядку 24 -</t>
  </si>
  <si>
    <t>В Таблиці 1 число в графі 1 рядку 28 -</t>
  </si>
  <si>
    <t>В Таблиці 1 число в графі 2 рядку 28 -</t>
  </si>
  <si>
    <t>В Таблиці 1 число в графі 3 рядку 28 -</t>
  </si>
  <si>
    <t>В Таблиці 1 число в графі 4 рядку 28 -</t>
  </si>
  <si>
    <t>В Таблиці 1 число в графі 5 рядку 28 -</t>
  </si>
  <si>
    <t>В Таблиці 1 число в графі 6 рядку 28 -</t>
  </si>
  <si>
    <t>не повинно перевищувати число в рядку 27 -</t>
  </si>
  <si>
    <t>В Таблиці 1 число в графі 1 рядку 29 -</t>
  </si>
  <si>
    <t>В Таблиці 1 число в графі 2 рядку 29 -</t>
  </si>
  <si>
    <t>В Таблиці 1 число в графі 3 рядку 29 -</t>
  </si>
  <si>
    <t>В Таблиці 1 число в графі 4 рядку 29 -</t>
  </si>
  <si>
    <t>В Таблиці 1 число в графі 5 рядку 29 -</t>
  </si>
  <si>
    <t>В Таблиці 1 число в графі 6 рядку 29 -</t>
  </si>
  <si>
    <t>В Таблиці 1 число в графі 1 рядку 41 -</t>
  </si>
  <si>
    <t>В Таблиці 1 число в графі 2 рядку 41 -</t>
  </si>
  <si>
    <t>В Таблиці 1 число в графі 3 рядку 41 -</t>
  </si>
  <si>
    <t>В Таблиці 1 число в графі 4 рядку 41 -</t>
  </si>
  <si>
    <t>В Таблиці 1 число в графі 5 рядку 41 -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</si>
  <si>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</si>
  <si>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</si>
  <si>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трималося під вартою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</si>
  <si>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</si>
  <si>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Таблиця 7. Затримання осіб як підозрюваних, обрання запобіжного заходу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</si>
  <si>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</si>
  <si>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t>Таблиця 10. Повернення справ судом для проведення додаткового розслідування відповідно до пункту 12 Перехідних положень КПК України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</si>
</sst>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86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b/>
      <sz val="16"/>
      <name val="Times New Roman Cyr"/>
      <family val="1"/>
      <charset val="204"/>
    </font>
    <font>
      <i/>
      <sz val="10"/>
      <color indexed="18"/>
      <name val="Arial Cyr"/>
      <family val="2"/>
      <charset val="204"/>
    </font>
    <font>
      <b/>
      <i/>
      <u/>
      <sz val="16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Courier New Cyr"/>
    </font>
    <font>
      <sz val="13"/>
      <name val="Times New Roman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i/>
      <sz val="12"/>
      <color indexed="8"/>
      <name val="Times New Roman Cyr"/>
      <charset val="204"/>
    </font>
    <font>
      <sz val="11"/>
      <name val="Times New Roman Cyr"/>
      <family val="1"/>
      <charset val="204"/>
    </font>
    <font>
      <i/>
      <sz val="12"/>
      <name val="Arial"/>
      <family val="2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indexed="18"/>
      <name val="Times New Roman Cyr"/>
    </font>
    <font>
      <sz val="10"/>
      <color indexed="8"/>
      <name val="Courier New Cyr"/>
    </font>
    <font>
      <b/>
      <sz val="12"/>
      <color indexed="8"/>
      <name val="Times New Roman Cyr"/>
    </font>
    <font>
      <i/>
      <sz val="10"/>
      <color indexed="56"/>
      <name val="Arial Cyr"/>
      <family val="2"/>
      <charset val="204"/>
    </font>
    <font>
      <sz val="8"/>
      <name val="Courier New Cy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66">
    <xf numFmtId="0" fontId="0" fillId="0" borderId="0" xfId="0"/>
    <xf numFmtId="0" fontId="0" fillId="2" borderId="0" xfId="0" applyFill="1"/>
    <xf numFmtId="0" fontId="4" fillId="0" borderId="0" xfId="6"/>
    <xf numFmtId="0" fontId="4" fillId="3" borderId="1" xfId="6" applyFill="1" applyBorder="1"/>
    <xf numFmtId="0" fontId="4" fillId="3" borderId="2" xfId="6" applyFill="1" applyBorder="1"/>
    <xf numFmtId="0" fontId="12" fillId="3" borderId="2" xfId="6" applyFont="1" applyFill="1" applyBorder="1" applyAlignment="1">
      <alignment horizontal="center"/>
    </xf>
    <xf numFmtId="0" fontId="4" fillId="3" borderId="3" xfId="6" applyFill="1" applyBorder="1"/>
    <xf numFmtId="0" fontId="14" fillId="4" borderId="0" xfId="6" applyFont="1" applyFill="1"/>
    <xf numFmtId="0" fontId="4" fillId="2" borderId="0" xfId="6" applyFill="1"/>
    <xf numFmtId="0" fontId="4" fillId="2" borderId="4" xfId="6" applyFill="1" applyBorder="1"/>
    <xf numFmtId="0" fontId="17" fillId="2" borderId="0" xfId="6" applyFont="1" applyFill="1"/>
    <xf numFmtId="0" fontId="19" fillId="2" borderId="0" xfId="6" applyFont="1" applyFill="1" applyAlignment="1">
      <alignment horizontal="center"/>
    </xf>
    <xf numFmtId="0" fontId="17" fillId="2" borderId="0" xfId="6" applyFont="1" applyFill="1" applyAlignment="1">
      <alignment horizontal="left"/>
    </xf>
    <xf numFmtId="0" fontId="20" fillId="2" borderId="0" xfId="6" applyFont="1" applyFill="1" applyAlignment="1" applyProtection="1">
      <alignment horizontal="center"/>
      <protection locked="0"/>
    </xf>
    <xf numFmtId="49" fontId="20" fillId="2" borderId="0" xfId="6" applyNumberFormat="1" applyFont="1" applyFill="1" applyAlignment="1" applyProtection="1">
      <alignment horizontal="center"/>
      <protection locked="0"/>
    </xf>
    <xf numFmtId="0" fontId="20" fillId="2" borderId="0" xfId="6" applyFont="1" applyFill="1"/>
    <xf numFmtId="0" fontId="4" fillId="2" borderId="0" xfId="6" applyFill="1" applyBorder="1"/>
    <xf numFmtId="0" fontId="21" fillId="2" borderId="0" xfId="6" applyFont="1" applyFill="1" applyBorder="1"/>
    <xf numFmtId="0" fontId="4" fillId="2" borderId="0" xfId="6" applyFill="1" applyBorder="1" applyProtection="1">
      <protection locked="0"/>
    </xf>
    <xf numFmtId="0" fontId="22" fillId="2" borderId="0" xfId="6" applyFont="1" applyFill="1" applyBorder="1"/>
    <xf numFmtId="0" fontId="23" fillId="2" borderId="0" xfId="6" applyFont="1" applyFill="1" applyBorder="1" applyAlignment="1" applyProtection="1">
      <alignment horizontal="center"/>
      <protection locked="0"/>
    </xf>
    <xf numFmtId="0" fontId="4" fillId="2" borderId="0" xfId="6" applyFont="1" applyFill="1" applyBorder="1"/>
    <xf numFmtId="0" fontId="22" fillId="2" borderId="0" xfId="0" applyFont="1" applyFill="1"/>
    <xf numFmtId="0" fontId="21" fillId="2" borderId="0" xfId="0" applyFont="1" applyFill="1"/>
    <xf numFmtId="0" fontId="23" fillId="2" borderId="0" xfId="0" applyFont="1" applyFill="1" applyAlignment="1" applyProtection="1">
      <alignment horizontal="center"/>
      <protection locked="0"/>
    </xf>
    <xf numFmtId="0" fontId="2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1" fillId="2" borderId="0" xfId="0" applyFont="1" applyFill="1" applyProtection="1"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4" fillId="5" borderId="0" xfId="6" applyFill="1"/>
    <xf numFmtId="0" fontId="11" fillId="5" borderId="0" xfId="6" applyFont="1" applyFill="1" applyAlignment="1">
      <alignment horizontal="center"/>
    </xf>
    <xf numFmtId="0" fontId="13" fillId="5" borderId="0" xfId="6" applyFont="1" applyFill="1" applyAlignment="1">
      <alignment horizontal="center"/>
    </xf>
    <xf numFmtId="0" fontId="4" fillId="5" borderId="4" xfId="6" applyFill="1" applyBorder="1"/>
    <xf numFmtId="0" fontId="16" fillId="5" borderId="4" xfId="6" applyFont="1" applyFill="1" applyBorder="1" applyAlignment="1">
      <alignment horizontal="center"/>
    </xf>
    <xf numFmtId="0" fontId="0" fillId="0" borderId="0" xfId="0" applyProtection="1"/>
    <xf numFmtId="0" fontId="0" fillId="2" borderId="0" xfId="0" applyFill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29" fillId="0" borderId="0" xfId="0" applyFont="1"/>
    <xf numFmtId="0" fontId="29" fillId="2" borderId="0" xfId="0" applyFont="1" applyFill="1" applyBorder="1"/>
    <xf numFmtId="0" fontId="5" fillId="2" borderId="0" xfId="4" applyFill="1" applyProtection="1"/>
    <xf numFmtId="0" fontId="5" fillId="0" borderId="0" xfId="4" applyProtection="1"/>
    <xf numFmtId="0" fontId="34" fillId="2" borderId="7" xfId="4" applyFont="1" applyFill="1" applyBorder="1" applyAlignment="1" applyProtection="1">
      <alignment horizontal="center" wrapText="1"/>
    </xf>
    <xf numFmtId="0" fontId="33" fillId="2" borderId="7" xfId="4" applyFont="1" applyFill="1" applyBorder="1" applyAlignment="1" applyProtection="1">
      <alignment horizontal="center" vertical="center" wrapText="1"/>
    </xf>
    <xf numFmtId="0" fontId="18" fillId="2" borderId="0" xfId="6" applyFont="1" applyFill="1" applyAlignment="1" applyProtection="1">
      <alignment horizontal="left"/>
      <protection locked="0"/>
    </xf>
    <xf numFmtId="0" fontId="35" fillId="2" borderId="8" xfId="0" applyFont="1" applyFill="1" applyBorder="1" applyProtection="1"/>
    <xf numFmtId="0" fontId="35" fillId="2" borderId="9" xfId="0" applyFont="1" applyFill="1" applyBorder="1" applyAlignment="1" applyProtection="1"/>
    <xf numFmtId="0" fontId="35" fillId="2" borderId="4" xfId="0" applyFont="1" applyFill="1" applyBorder="1" applyAlignment="1" applyProtection="1"/>
    <xf numFmtId="0" fontId="35" fillId="2" borderId="10" xfId="0" applyFont="1" applyFill="1" applyBorder="1" applyAlignment="1" applyProtection="1"/>
    <xf numFmtId="0" fontId="0" fillId="2" borderId="11" xfId="0" applyFill="1" applyBorder="1" applyProtection="1"/>
    <xf numFmtId="0" fontId="0" fillId="2" borderId="4" xfId="0" applyFill="1" applyBorder="1" applyProtection="1"/>
    <xf numFmtId="0" fontId="0" fillId="2" borderId="10" xfId="0" applyFill="1" applyBorder="1" applyProtection="1"/>
    <xf numFmtId="0" fontId="36" fillId="2" borderId="4" xfId="0" applyFont="1" applyFill="1" applyBorder="1" applyAlignment="1" applyProtection="1">
      <protection locked="0"/>
    </xf>
    <xf numFmtId="0" fontId="29" fillId="2" borderId="0" xfId="0" applyFont="1" applyFill="1" applyProtection="1"/>
    <xf numFmtId="0" fontId="29" fillId="2" borderId="12" xfId="0" applyFont="1" applyFill="1" applyBorder="1" applyProtection="1"/>
    <xf numFmtId="0" fontId="28" fillId="2" borderId="13" xfId="0" applyFont="1" applyFill="1" applyBorder="1" applyAlignment="1">
      <alignment horizontal="center" vertical="center"/>
    </xf>
    <xf numFmtId="167" fontId="48" fillId="2" borderId="14" xfId="8" applyNumberFormat="1" applyFont="1" applyFill="1" applyBorder="1" applyAlignment="1">
      <alignment horizontal="right" vertical="center"/>
    </xf>
    <xf numFmtId="167" fontId="48" fillId="2" borderId="15" xfId="0" applyNumberFormat="1" applyFont="1" applyFill="1" applyBorder="1" applyAlignment="1" applyProtection="1">
      <alignment horizontal="center" vertical="center"/>
      <protection locked="0"/>
    </xf>
    <xf numFmtId="167" fontId="48" fillId="2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167" fontId="55" fillId="2" borderId="16" xfId="0" applyNumberFormat="1" applyFont="1" applyFill="1" applyBorder="1" applyAlignment="1" applyProtection="1">
      <alignment horizontal="center" vertical="center"/>
      <protection locked="0"/>
    </xf>
    <xf numFmtId="167" fontId="55" fillId="2" borderId="17" xfId="0" applyNumberFormat="1" applyFont="1" applyFill="1" applyBorder="1" applyAlignment="1" applyProtection="1">
      <alignment horizontal="center" vertical="center"/>
      <protection locked="0"/>
    </xf>
    <xf numFmtId="167" fontId="55" fillId="2" borderId="18" xfId="0" applyNumberFormat="1" applyFont="1" applyFill="1" applyBorder="1" applyAlignment="1" applyProtection="1">
      <alignment horizontal="center" vertical="center"/>
      <protection locked="0"/>
    </xf>
    <xf numFmtId="167" fontId="55" fillId="2" borderId="19" xfId="0" applyNumberFormat="1" applyFont="1" applyFill="1" applyBorder="1" applyAlignment="1" applyProtection="1">
      <alignment horizontal="center" vertical="center"/>
      <protection locked="0"/>
    </xf>
    <xf numFmtId="167" fontId="55" fillId="2" borderId="20" xfId="0" applyNumberFormat="1" applyFont="1" applyFill="1" applyBorder="1" applyAlignment="1" applyProtection="1">
      <alignment horizontal="center" vertical="center"/>
      <protection locked="0"/>
    </xf>
    <xf numFmtId="167" fontId="55" fillId="2" borderId="21" xfId="0" applyNumberFormat="1" applyFont="1" applyFill="1" applyBorder="1" applyAlignment="1" applyProtection="1">
      <alignment horizontal="center" vertical="center"/>
      <protection locked="0"/>
    </xf>
    <xf numFmtId="0" fontId="43" fillId="2" borderId="13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center" vertical="center"/>
    </xf>
    <xf numFmtId="168" fontId="48" fillId="2" borderId="0" xfId="8" applyNumberFormat="1" applyFont="1" applyFill="1" applyBorder="1" applyAlignment="1">
      <alignment horizontal="right" vertical="center"/>
    </xf>
    <xf numFmtId="167" fontId="48" fillId="2" borderId="0" xfId="0" applyNumberFormat="1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Border="1" applyAlignment="1">
      <alignment vertical="center"/>
    </xf>
    <xf numFmtId="0" fontId="43" fillId="2" borderId="15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43" fillId="2" borderId="22" xfId="0" applyFont="1" applyFill="1" applyBorder="1" applyAlignment="1">
      <alignment vertical="center"/>
    </xf>
    <xf numFmtId="3" fontId="41" fillId="2" borderId="23" xfId="0" applyNumberFormat="1" applyFont="1" applyFill="1" applyBorder="1" applyAlignment="1" applyProtection="1">
      <alignment horizontal="center" vertical="center"/>
      <protection locked="0"/>
    </xf>
    <xf numFmtId="3" fontId="41" fillId="2" borderId="18" xfId="0" applyNumberFormat="1" applyFont="1" applyFill="1" applyBorder="1" applyAlignment="1" applyProtection="1">
      <alignment horizontal="center" vertical="center"/>
      <protection locked="0"/>
    </xf>
    <xf numFmtId="3" fontId="41" fillId="2" borderId="20" xfId="0" applyNumberFormat="1" applyFont="1" applyFill="1" applyBorder="1" applyAlignment="1" applyProtection="1">
      <alignment horizontal="center" vertical="center"/>
      <protection locked="0"/>
    </xf>
    <xf numFmtId="0" fontId="34" fillId="6" borderId="0" xfId="0" applyFont="1" applyFill="1" applyProtection="1">
      <protection locked="0"/>
    </xf>
    <xf numFmtId="0" fontId="57" fillId="6" borderId="0" xfId="0" applyFont="1" applyFill="1" applyAlignment="1" applyProtection="1">
      <alignment horizontal="right" vertical="center"/>
      <protection locked="0"/>
    </xf>
    <xf numFmtId="0" fontId="57" fillId="6" borderId="0" xfId="0" applyFont="1" applyFill="1" applyAlignment="1" applyProtection="1">
      <alignment horizontal="center" vertical="center"/>
      <protection locked="0"/>
    </xf>
    <xf numFmtId="0" fontId="58" fillId="6" borderId="0" xfId="0" applyFont="1" applyFill="1" applyAlignment="1" applyProtection="1">
      <alignment vertical="center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Protection="1">
      <protection locked="0"/>
    </xf>
    <xf numFmtId="49" fontId="34" fillId="0" borderId="0" xfId="0" applyNumberFormat="1" applyFont="1" applyAlignment="1">
      <alignment horizontal="right"/>
    </xf>
    <xf numFmtId="0" fontId="34" fillId="0" borderId="0" xfId="5" applyFont="1" applyProtection="1">
      <protection locked="0"/>
    </xf>
    <xf numFmtId="0" fontId="34" fillId="0" borderId="0" xfId="0" applyFont="1"/>
    <xf numFmtId="0" fontId="34" fillId="0" borderId="0" xfId="0" applyFont="1" applyProtection="1"/>
    <xf numFmtId="0" fontId="35" fillId="2" borderId="0" xfId="0" applyFont="1" applyFill="1" applyProtection="1"/>
    <xf numFmtId="0" fontId="34" fillId="2" borderId="0" xfId="0" applyFont="1" applyFill="1" applyProtection="1"/>
    <xf numFmtId="0" fontId="34" fillId="0" borderId="0" xfId="5" applyFont="1" applyFill="1" applyBorder="1" applyProtection="1">
      <protection locked="0"/>
    </xf>
    <xf numFmtId="0" fontId="34" fillId="2" borderId="2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5" applyFont="1" applyFill="1" applyProtection="1">
      <protection locked="0"/>
    </xf>
    <xf numFmtId="0" fontId="47" fillId="2" borderId="21" xfId="0" applyFont="1" applyFill="1" applyBorder="1" applyAlignment="1" applyProtection="1">
      <alignment vertical="center" wrapText="1"/>
    </xf>
    <xf numFmtId="0" fontId="34" fillId="0" borderId="0" xfId="0" applyFont="1" applyFill="1" applyBorder="1" applyProtection="1">
      <protection locked="0"/>
    </xf>
    <xf numFmtId="0" fontId="47" fillId="2" borderId="7" xfId="0" applyFont="1" applyFill="1" applyBorder="1" applyAlignment="1" applyProtection="1">
      <alignment horizontal="center" vertical="center" wrapText="1"/>
    </xf>
    <xf numFmtId="3" fontId="41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 applyProtection="1">
      <alignment horizontal="center" vertical="center"/>
      <protection locked="0"/>
    </xf>
    <xf numFmtId="3" fontId="5" fillId="2" borderId="20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3" fontId="41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/>
    <xf numFmtId="0" fontId="61" fillId="2" borderId="26" xfId="0" applyFont="1" applyFill="1" applyBorder="1" applyAlignment="1" applyProtection="1">
      <alignment horizontal="center" vertical="center"/>
    </xf>
    <xf numFmtId="0" fontId="61" fillId="2" borderId="14" xfId="0" applyFont="1" applyFill="1" applyBorder="1" applyAlignment="1" applyProtection="1">
      <alignment horizontal="center" vertical="center"/>
    </xf>
    <xf numFmtId="0" fontId="61" fillId="2" borderId="13" xfId="0" applyFont="1" applyFill="1" applyBorder="1" applyAlignment="1" applyProtection="1">
      <alignment horizontal="center" vertical="center"/>
    </xf>
    <xf numFmtId="0" fontId="61" fillId="2" borderId="1" xfId="0" applyFont="1" applyFill="1" applyBorder="1" applyAlignment="1" applyProtection="1">
      <alignment horizontal="center" vertical="center"/>
    </xf>
    <xf numFmtId="3" fontId="41" fillId="2" borderId="21" xfId="0" applyNumberFormat="1" applyFont="1" applyFill="1" applyBorder="1" applyAlignment="1" applyProtection="1">
      <alignment horizontal="center" vertical="center"/>
      <protection locked="0"/>
    </xf>
    <xf numFmtId="3" fontId="41" fillId="2" borderId="7" xfId="0" applyNumberFormat="1" applyFont="1" applyFill="1" applyBorder="1" applyAlignment="1" applyProtection="1">
      <alignment horizontal="center" vertical="center"/>
      <protection locked="0"/>
    </xf>
    <xf numFmtId="0" fontId="29" fillId="2" borderId="27" xfId="0" applyFont="1" applyFill="1" applyBorder="1" applyAlignment="1" applyProtection="1">
      <alignment horizontal="center" vertical="center"/>
    </xf>
    <xf numFmtId="0" fontId="29" fillId="2" borderId="28" xfId="0" applyFont="1" applyFill="1" applyBorder="1" applyAlignment="1" applyProtection="1">
      <alignment horizontal="center" vertical="center"/>
    </xf>
    <xf numFmtId="0" fontId="29" fillId="2" borderId="29" xfId="0" applyFont="1" applyFill="1" applyBorder="1" applyAlignment="1" applyProtection="1">
      <alignment horizontal="center" vertical="center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61" fillId="2" borderId="27" xfId="0" applyFont="1" applyFill="1" applyBorder="1" applyAlignment="1" applyProtection="1">
      <alignment horizontal="center" vertical="center"/>
    </xf>
    <xf numFmtId="3" fontId="43" fillId="2" borderId="26" xfId="0" applyNumberFormat="1" applyFont="1" applyFill="1" applyBorder="1" applyAlignment="1" applyProtection="1">
      <alignment horizontal="center" vertical="center" wrapText="1"/>
    </xf>
    <xf numFmtId="3" fontId="43" fillId="2" borderId="14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61" fillId="2" borderId="30" xfId="0" applyFont="1" applyFill="1" applyBorder="1" applyAlignment="1" applyProtection="1">
      <alignment horizontal="center" vertical="center"/>
    </xf>
    <xf numFmtId="3" fontId="66" fillId="2" borderId="0" xfId="0" applyNumberFormat="1" applyFont="1" applyFill="1" applyBorder="1" applyAlignment="1" applyProtection="1">
      <alignment horizontal="center" vertical="center" wrapText="1"/>
    </xf>
    <xf numFmtId="0" fontId="62" fillId="2" borderId="0" xfId="0" applyFont="1" applyFill="1" applyBorder="1" applyAlignment="1" applyProtection="1">
      <alignment vertical="center" wrapText="1"/>
    </xf>
    <xf numFmtId="3" fontId="43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19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4" fillId="2" borderId="2" xfId="0" applyFont="1" applyFill="1" applyBorder="1" applyAlignment="1" applyProtection="1"/>
    <xf numFmtId="0" fontId="47" fillId="2" borderId="2" xfId="0" applyFont="1" applyFill="1" applyBorder="1" applyAlignment="1" applyProtection="1">
      <alignment horizontal="center" vertical="center" wrapText="1"/>
    </xf>
    <xf numFmtId="0" fontId="34" fillId="2" borderId="13" xfId="0" applyFont="1" applyFill="1" applyBorder="1" applyAlignment="1" applyProtection="1">
      <alignment horizontal="center" vertical="center" wrapText="1"/>
    </xf>
    <xf numFmtId="0" fontId="34" fillId="2" borderId="27" xfId="0" applyFont="1" applyFill="1" applyBorder="1" applyAlignment="1" applyProtection="1">
      <alignment horizontal="center" vertical="center"/>
    </xf>
    <xf numFmtId="1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13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Protection="1"/>
    <xf numFmtId="0" fontId="34" fillId="2" borderId="2" xfId="0" applyFont="1" applyFill="1" applyBorder="1" applyProtection="1"/>
    <xf numFmtId="0" fontId="34" fillId="2" borderId="13" xfId="0" applyFont="1" applyFill="1" applyBorder="1" applyAlignment="1" applyProtection="1">
      <alignment horizontal="center" vertical="center" textRotation="90"/>
    </xf>
    <xf numFmtId="0" fontId="5" fillId="2" borderId="13" xfId="0" applyFont="1" applyFill="1" applyBorder="1" applyAlignment="1" applyProtection="1">
      <alignment horizontal="center" vertical="center" wrapText="1"/>
    </xf>
    <xf numFmtId="0" fontId="47" fillId="2" borderId="20" xfId="0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 vertical="center" wrapText="1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3" fontId="5" fillId="2" borderId="29" xfId="0" applyNumberFormat="1" applyFont="1" applyFill="1" applyBorder="1" applyAlignment="1" applyProtection="1">
      <alignment horizontal="center" vertical="center"/>
      <protection locked="0"/>
    </xf>
    <xf numFmtId="3" fontId="35" fillId="2" borderId="13" xfId="0" applyNumberFormat="1" applyFont="1" applyFill="1" applyBorder="1" applyAlignment="1" applyProtection="1">
      <alignment horizontal="center" vertical="center"/>
    </xf>
    <xf numFmtId="0" fontId="47" fillId="2" borderId="18" xfId="0" applyFont="1" applyFill="1" applyBorder="1" applyAlignment="1" applyProtection="1">
      <alignment vertical="center" wrapText="1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4" borderId="0" xfId="6" applyFont="1" applyFill="1" applyAlignment="1">
      <alignment horizontal="center"/>
    </xf>
    <xf numFmtId="3" fontId="45" fillId="2" borderId="18" xfId="0" applyNumberFormat="1" applyFont="1" applyFill="1" applyBorder="1" applyAlignment="1" applyProtection="1">
      <alignment horizontal="center" vertical="center"/>
      <protection locked="0"/>
    </xf>
    <xf numFmtId="3" fontId="45" fillId="2" borderId="20" xfId="0" applyNumberFormat="1" applyFont="1" applyFill="1" applyBorder="1" applyAlignment="1" applyProtection="1">
      <alignment horizontal="center" vertical="center"/>
      <protection locked="0"/>
    </xf>
    <xf numFmtId="3" fontId="43" fillId="2" borderId="15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 vertical="center"/>
    </xf>
    <xf numFmtId="0" fontId="41" fillId="2" borderId="21" xfId="0" applyFont="1" applyFill="1" applyBorder="1" applyAlignment="1">
      <alignment vertical="center" wrapText="1"/>
    </xf>
    <xf numFmtId="0" fontId="43" fillId="2" borderId="0" xfId="0" applyFont="1" applyFill="1" applyBorder="1"/>
    <xf numFmtId="0" fontId="29" fillId="2" borderId="13" xfId="0" applyFont="1" applyFill="1" applyBorder="1" applyAlignment="1">
      <alignment horizontal="center" vertical="center" textRotation="90"/>
    </xf>
    <xf numFmtId="0" fontId="61" fillId="2" borderId="13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/>
    </xf>
    <xf numFmtId="3" fontId="41" fillId="2" borderId="27" xfId="0" applyNumberFormat="1" applyFont="1" applyFill="1" applyBorder="1" applyAlignment="1" applyProtection="1">
      <alignment horizontal="right" vertical="center"/>
    </xf>
    <xf numFmtId="167" fontId="41" fillId="2" borderId="27" xfId="8" applyNumberFormat="1" applyFont="1" applyFill="1" applyBorder="1" applyAlignment="1" applyProtection="1">
      <alignment horizontal="right" vertical="center"/>
    </xf>
    <xf numFmtId="0" fontId="28" fillId="2" borderId="28" xfId="0" applyFont="1" applyFill="1" applyBorder="1" applyAlignment="1">
      <alignment horizontal="center" vertical="center"/>
    </xf>
    <xf numFmtId="3" fontId="41" fillId="2" borderId="28" xfId="0" applyNumberFormat="1" applyFont="1" applyFill="1" applyBorder="1" applyAlignment="1" applyProtection="1">
      <alignment horizontal="right" vertical="center"/>
    </xf>
    <xf numFmtId="167" fontId="41" fillId="2" borderId="28" xfId="8" applyNumberFormat="1" applyFont="1" applyFill="1" applyBorder="1" applyAlignment="1" applyProtection="1">
      <alignment horizontal="right" vertical="center"/>
    </xf>
    <xf numFmtId="167" fontId="42" fillId="2" borderId="28" xfId="0" applyNumberFormat="1" applyFont="1" applyFill="1" applyBorder="1" applyAlignment="1" applyProtection="1">
      <alignment horizontal="right" vertical="center"/>
    </xf>
    <xf numFmtId="3" fontId="41" fillId="2" borderId="28" xfId="0" applyNumberFormat="1" applyFont="1" applyFill="1" applyBorder="1" applyAlignment="1" applyProtection="1">
      <alignment horizontal="right" vertical="center"/>
      <protection locked="0"/>
    </xf>
    <xf numFmtId="0" fontId="28" fillId="2" borderId="29" xfId="0" applyFont="1" applyFill="1" applyBorder="1" applyAlignment="1">
      <alignment horizontal="center" vertical="center"/>
    </xf>
    <xf numFmtId="3" fontId="41" fillId="2" borderId="29" xfId="0" applyNumberFormat="1" applyFont="1" applyFill="1" applyBorder="1" applyAlignment="1" applyProtection="1">
      <alignment horizontal="right" vertical="center"/>
    </xf>
    <xf numFmtId="167" fontId="41" fillId="2" borderId="29" xfId="8" applyNumberFormat="1" applyFont="1" applyFill="1" applyBorder="1" applyAlignment="1" applyProtection="1">
      <alignment horizontal="right" vertical="center"/>
    </xf>
    <xf numFmtId="0" fontId="68" fillId="2" borderId="13" xfId="0" applyFont="1" applyFill="1" applyBorder="1" applyAlignment="1">
      <alignment horizontal="center" vertical="center" wrapText="1"/>
    </xf>
    <xf numFmtId="167" fontId="42" fillId="2" borderId="16" xfId="0" applyNumberFormat="1" applyFont="1" applyFill="1" applyBorder="1" applyAlignment="1" applyProtection="1">
      <alignment horizontal="center" vertical="center"/>
      <protection locked="0"/>
    </xf>
    <xf numFmtId="167" fontId="42" fillId="2" borderId="17" xfId="0" applyNumberFormat="1" applyFont="1" applyFill="1" applyBorder="1" applyAlignment="1" applyProtection="1">
      <alignment horizontal="center" vertical="center"/>
      <protection locked="0"/>
    </xf>
    <xf numFmtId="167" fontId="42" fillId="2" borderId="20" xfId="0" applyNumberFormat="1" applyFont="1" applyFill="1" applyBorder="1" applyAlignment="1" applyProtection="1">
      <alignment horizontal="center" vertical="center"/>
      <protection locked="0"/>
    </xf>
    <xf numFmtId="167" fontId="42" fillId="2" borderId="21" xfId="0" applyNumberFormat="1" applyFont="1" applyFill="1" applyBorder="1" applyAlignment="1" applyProtection="1">
      <alignment horizontal="center" vertical="center"/>
      <protection locked="0"/>
    </xf>
    <xf numFmtId="167" fontId="62" fillId="2" borderId="15" xfId="0" applyNumberFormat="1" applyFont="1" applyFill="1" applyBorder="1" applyAlignment="1" applyProtection="1">
      <alignment horizontal="center" vertical="center"/>
      <protection locked="0"/>
    </xf>
    <xf numFmtId="167" fontId="62" fillId="2" borderId="14" xfId="0" applyNumberFormat="1" applyFont="1" applyFill="1" applyBorder="1" applyAlignment="1" applyProtection="1">
      <alignment horizontal="center" vertical="center"/>
      <protection locked="0"/>
    </xf>
    <xf numFmtId="167" fontId="55" fillId="2" borderId="19" xfId="8" applyNumberFormat="1" applyFont="1" applyFill="1" applyBorder="1" applyAlignment="1">
      <alignment horizontal="right" vertical="center"/>
    </xf>
    <xf numFmtId="167" fontId="55" fillId="2" borderId="21" xfId="8" applyNumberFormat="1" applyFont="1" applyFill="1" applyBorder="1" applyAlignment="1">
      <alignment horizontal="right" vertical="center"/>
    </xf>
    <xf numFmtId="3" fontId="54" fillId="2" borderId="25" xfId="0" applyNumberFormat="1" applyFont="1" applyFill="1" applyBorder="1" applyAlignment="1" applyProtection="1">
      <alignment horizontal="center" vertical="center"/>
      <protection locked="0"/>
    </xf>
    <xf numFmtId="3" fontId="54" fillId="2" borderId="7" xfId="0" applyNumberFormat="1" applyFont="1" applyFill="1" applyBorder="1" applyAlignment="1" applyProtection="1">
      <alignment horizontal="center" vertical="center"/>
      <protection locked="0"/>
    </xf>
    <xf numFmtId="3" fontId="53" fillId="2" borderId="15" xfId="0" applyNumberFormat="1" applyFont="1" applyFill="1" applyBorder="1" applyAlignment="1">
      <alignment horizontal="center" vertical="center"/>
    </xf>
    <xf numFmtId="3" fontId="53" fillId="2" borderId="26" xfId="0" applyNumberFormat="1" applyFont="1" applyFill="1" applyBorder="1" applyAlignment="1">
      <alignment horizontal="center" vertical="center"/>
    </xf>
    <xf numFmtId="3" fontId="56" fillId="2" borderId="25" xfId="0" applyNumberFormat="1" applyFont="1" applyFill="1" applyBorder="1" applyAlignment="1" applyProtection="1">
      <alignment horizontal="center" vertical="center"/>
      <protection locked="0"/>
    </xf>
    <xf numFmtId="167" fontId="42" fillId="2" borderId="19" xfId="8" applyNumberFormat="1" applyFont="1" applyFill="1" applyBorder="1" applyAlignment="1">
      <alignment horizontal="right" vertical="center"/>
    </xf>
    <xf numFmtId="3" fontId="56" fillId="2" borderId="7" xfId="0" applyNumberFormat="1" applyFont="1" applyFill="1" applyBorder="1" applyAlignment="1" applyProtection="1">
      <alignment horizontal="center" vertical="center"/>
      <protection locked="0"/>
    </xf>
    <xf numFmtId="167" fontId="42" fillId="2" borderId="21" xfId="8" applyNumberFormat="1" applyFont="1" applyFill="1" applyBorder="1" applyAlignment="1">
      <alignment horizontal="right" vertical="center"/>
    </xf>
    <xf numFmtId="3" fontId="54" fillId="2" borderId="19" xfId="0" applyNumberFormat="1" applyFont="1" applyFill="1" applyBorder="1" applyAlignment="1" applyProtection="1">
      <alignment horizontal="center" vertical="center"/>
      <protection locked="0"/>
    </xf>
    <xf numFmtId="3" fontId="54" fillId="2" borderId="21" xfId="0" applyNumberFormat="1" applyFont="1" applyFill="1" applyBorder="1" applyAlignment="1" applyProtection="1">
      <alignment horizontal="center" vertical="center"/>
      <protection locked="0"/>
    </xf>
    <xf numFmtId="3" fontId="53" fillId="2" borderId="14" xfId="0" applyNumberFormat="1" applyFont="1" applyFill="1" applyBorder="1" applyAlignment="1">
      <alignment horizontal="center" vertical="center"/>
    </xf>
    <xf numFmtId="0" fontId="43" fillId="2" borderId="26" xfId="0" applyFont="1" applyFill="1" applyBorder="1" applyAlignment="1">
      <alignment horizontal="center" vertical="center" wrapText="1"/>
    </xf>
    <xf numFmtId="49" fontId="43" fillId="2" borderId="14" xfId="0" applyNumberFormat="1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3" fontId="45" fillId="2" borderId="33" xfId="0" applyNumberFormat="1" applyFont="1" applyFill="1" applyBorder="1" applyAlignment="1" applyProtection="1">
      <alignment horizontal="center" vertical="center"/>
      <protection locked="0"/>
    </xf>
    <xf numFmtId="3" fontId="45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43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34" fillId="7" borderId="0" xfId="5" applyFont="1" applyFill="1" applyAlignment="1" applyProtection="1">
      <alignment vertical="center"/>
      <protection locked="0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26" xfId="0" applyFont="1" applyFill="1" applyBorder="1" applyAlignment="1" applyProtection="1">
      <alignment horizontal="center" vertical="center"/>
    </xf>
    <xf numFmtId="0" fontId="47" fillId="2" borderId="24" xfId="0" applyFont="1" applyFill="1" applyBorder="1" applyAlignment="1" applyProtection="1">
      <alignment horizontal="left" vertical="center" wrapText="1"/>
    </xf>
    <xf numFmtId="0" fontId="47" fillId="2" borderId="19" xfId="0" applyFont="1" applyFill="1" applyBorder="1" applyAlignment="1" applyProtection="1">
      <alignment horizontal="left" vertical="center" wrapText="1"/>
    </xf>
    <xf numFmtId="0" fontId="47" fillId="2" borderId="21" xfId="0" applyFont="1" applyFill="1" applyBorder="1" applyAlignment="1" applyProtection="1">
      <alignment horizontal="left" vertical="center" wrapText="1"/>
    </xf>
    <xf numFmtId="0" fontId="34" fillId="2" borderId="13" xfId="0" applyFont="1" applyFill="1" applyBorder="1" applyAlignment="1" applyProtection="1">
      <alignment horizontal="center" vertical="center"/>
    </xf>
    <xf numFmtId="0" fontId="34" fillId="2" borderId="30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49" fillId="2" borderId="13" xfId="0" applyFont="1" applyFill="1" applyBorder="1" applyAlignment="1" applyProtection="1">
      <alignment horizontal="center" vertical="center" wrapText="1"/>
    </xf>
    <xf numFmtId="0" fontId="34" fillId="2" borderId="28" xfId="0" applyFont="1" applyFill="1" applyBorder="1" applyAlignment="1" applyProtection="1">
      <alignment horizontal="center" vertical="center"/>
    </xf>
    <xf numFmtId="0" fontId="34" fillId="2" borderId="29" xfId="0" applyFont="1" applyFill="1" applyBorder="1" applyAlignment="1" applyProtection="1">
      <alignment horizontal="center" vertical="center"/>
    </xf>
    <xf numFmtId="0" fontId="47" fillId="2" borderId="31" xfId="0" applyFont="1" applyFill="1" applyBorder="1" applyAlignment="1" applyProtection="1">
      <alignment horizontal="center" vertical="center" wrapText="1"/>
    </xf>
    <xf numFmtId="0" fontId="33" fillId="2" borderId="13" xfId="0" applyFont="1" applyFill="1" applyBorder="1" applyAlignment="1" applyProtection="1">
      <alignment horizontal="center" vertical="center" textRotation="90"/>
    </xf>
    <xf numFmtId="0" fontId="47" fillId="2" borderId="23" xfId="0" applyFont="1" applyFill="1" applyBorder="1" applyAlignment="1" applyProtection="1">
      <alignment horizontal="center" vertical="center"/>
    </xf>
    <xf numFmtId="0" fontId="47" fillId="2" borderId="23" xfId="0" applyFont="1" applyFill="1" applyBorder="1" applyAlignment="1" applyProtection="1">
      <alignment horizontal="center" vertical="center" wrapText="1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21" xfId="0" applyFont="1" applyFill="1" applyBorder="1" applyAlignment="1" applyProtection="1">
      <alignment vertical="center" wrapText="1"/>
    </xf>
    <xf numFmtId="3" fontId="41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22" xfId="0" applyFont="1" applyFill="1" applyBorder="1" applyAlignment="1" applyProtection="1">
      <alignment horizontal="center" vertical="center"/>
    </xf>
    <xf numFmtId="0" fontId="34" fillId="2" borderId="36" xfId="0" applyFont="1" applyFill="1" applyBorder="1" applyAlignment="1" applyProtection="1">
      <alignment horizontal="center" vertical="center"/>
    </xf>
    <xf numFmtId="0" fontId="34" fillId="2" borderId="37" xfId="0" applyFont="1" applyFill="1" applyBorder="1" applyAlignment="1" applyProtection="1">
      <alignment horizontal="center" vertical="center"/>
    </xf>
    <xf numFmtId="0" fontId="34" fillId="2" borderId="38" xfId="0" applyFont="1" applyFill="1" applyBorder="1" applyAlignment="1" applyProtection="1">
      <alignment horizontal="center" vertical="center"/>
    </xf>
    <xf numFmtId="0" fontId="34" fillId="2" borderId="39" xfId="0" applyFont="1" applyFill="1" applyBorder="1" applyAlignment="1" applyProtection="1">
      <alignment horizontal="center" vertical="center"/>
    </xf>
    <xf numFmtId="0" fontId="29" fillId="2" borderId="20" xfId="0" applyFont="1" applyFill="1" applyBorder="1" applyAlignment="1" applyProtection="1">
      <alignment horizontal="center" vertical="center" wrapText="1"/>
    </xf>
    <xf numFmtId="0" fontId="32" fillId="2" borderId="13" xfId="0" applyFont="1" applyFill="1" applyBorder="1" applyAlignment="1" applyProtection="1">
      <alignment horizontal="center" vertical="center"/>
    </xf>
    <xf numFmtId="3" fontId="35" fillId="2" borderId="15" xfId="0" applyNumberFormat="1" applyFont="1" applyFill="1" applyBorder="1" applyAlignment="1" applyProtection="1">
      <alignment horizontal="center" vertical="center"/>
    </xf>
    <xf numFmtId="3" fontId="35" fillId="2" borderId="14" xfId="0" applyNumberFormat="1" applyFont="1" applyFill="1" applyBorder="1" applyAlignment="1" applyProtection="1">
      <alignment horizontal="center" vertical="center"/>
    </xf>
    <xf numFmtId="0" fontId="34" fillId="2" borderId="40" xfId="0" applyFont="1" applyFill="1" applyBorder="1" applyAlignment="1" applyProtection="1">
      <alignment horizontal="center" vertical="center"/>
    </xf>
    <xf numFmtId="3" fontId="5" fillId="2" borderId="41" xfId="0" applyNumberFormat="1" applyFont="1" applyFill="1" applyBorder="1" applyAlignment="1" applyProtection="1">
      <alignment horizontal="center" vertical="center"/>
      <protection locked="0"/>
    </xf>
    <xf numFmtId="3" fontId="5" fillId="2" borderId="42" xfId="0" applyNumberFormat="1" applyFont="1" applyFill="1" applyBorder="1" applyAlignment="1" applyProtection="1">
      <alignment horizontal="center" vertical="center"/>
      <protection locked="0"/>
    </xf>
    <xf numFmtId="3" fontId="35" fillId="2" borderId="15" xfId="0" applyNumberFormat="1" applyFont="1" applyFill="1" applyBorder="1" applyAlignment="1" applyProtection="1">
      <alignment horizontal="center" vertical="center"/>
      <protection locked="0"/>
    </xf>
    <xf numFmtId="3" fontId="35" fillId="2" borderId="14" xfId="0" applyNumberFormat="1" applyFont="1" applyFill="1" applyBorder="1" applyAlignment="1" applyProtection="1">
      <alignment horizontal="center" vertical="center"/>
      <protection locked="0"/>
    </xf>
    <xf numFmtId="3" fontId="41" fillId="2" borderId="41" xfId="0" applyNumberFormat="1" applyFont="1" applyFill="1" applyBorder="1" applyAlignment="1" applyProtection="1">
      <alignment horizontal="center" vertical="center"/>
      <protection locked="0"/>
    </xf>
    <xf numFmtId="3" fontId="41" fillId="2" borderId="43" xfId="0" applyNumberFormat="1" applyFont="1" applyFill="1" applyBorder="1" applyAlignment="1" applyProtection="1">
      <alignment horizontal="center" vertical="center"/>
      <protection locked="0"/>
    </xf>
    <xf numFmtId="3" fontId="41" fillId="2" borderId="42" xfId="0" applyNumberFormat="1" applyFont="1" applyFill="1" applyBorder="1" applyAlignment="1" applyProtection="1">
      <alignment horizontal="center" vertical="center"/>
      <protection locked="0"/>
    </xf>
    <xf numFmtId="3" fontId="41" fillId="0" borderId="20" xfId="0" applyNumberFormat="1" applyFont="1" applyFill="1" applyBorder="1" applyAlignment="1" applyProtection="1">
      <alignment horizontal="center" vertical="center"/>
      <protection locked="0"/>
    </xf>
    <xf numFmtId="3" fontId="41" fillId="0" borderId="7" xfId="0" applyNumberFormat="1" applyFont="1" applyFill="1" applyBorder="1" applyAlignment="1" applyProtection="1">
      <alignment horizontal="center" vertical="center"/>
      <protection locked="0"/>
    </xf>
    <xf numFmtId="3" fontId="41" fillId="0" borderId="21" xfId="0" applyNumberFormat="1" applyFont="1" applyFill="1" applyBorder="1" applyAlignment="1" applyProtection="1">
      <alignment horizontal="center" vertical="center"/>
      <protection locked="0"/>
    </xf>
    <xf numFmtId="3" fontId="41" fillId="0" borderId="41" xfId="0" applyNumberFormat="1" applyFont="1" applyFill="1" applyBorder="1" applyAlignment="1" applyProtection="1">
      <alignment horizontal="center" vertical="center"/>
      <protection locked="0"/>
    </xf>
    <xf numFmtId="3" fontId="41" fillId="0" borderId="43" xfId="0" applyNumberFormat="1" applyFont="1" applyFill="1" applyBorder="1" applyAlignment="1" applyProtection="1">
      <alignment horizontal="center" vertical="center"/>
      <protection locked="0"/>
    </xf>
    <xf numFmtId="3" fontId="41" fillId="0" borderId="42" xfId="0" applyNumberFormat="1" applyFont="1" applyFill="1" applyBorder="1" applyAlignment="1" applyProtection="1">
      <alignment horizontal="center" vertical="center"/>
      <protection locked="0"/>
    </xf>
    <xf numFmtId="3" fontId="41" fillId="0" borderId="23" xfId="0" applyNumberFormat="1" applyFont="1" applyFill="1" applyBorder="1" applyAlignment="1" applyProtection="1">
      <alignment horizontal="center" vertical="center"/>
      <protection locked="0"/>
    </xf>
    <xf numFmtId="3" fontId="41" fillId="0" borderId="31" xfId="0" applyNumberFormat="1" applyFont="1" applyFill="1" applyBorder="1" applyAlignment="1" applyProtection="1">
      <alignment horizontal="center" vertical="center"/>
      <protection locked="0"/>
    </xf>
    <xf numFmtId="3" fontId="41" fillId="0" borderId="24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Fill="1" applyBorder="1" applyAlignment="1" applyProtection="1">
      <alignment horizontal="center" vertical="center"/>
    </xf>
    <xf numFmtId="3" fontId="43" fillId="0" borderId="44" xfId="0" applyNumberFormat="1" applyFont="1" applyFill="1" applyBorder="1" applyAlignment="1" applyProtection="1">
      <alignment horizontal="center" vertical="center"/>
      <protection locked="0"/>
    </xf>
    <xf numFmtId="3" fontId="43" fillId="0" borderId="45" xfId="0" applyNumberFormat="1" applyFont="1" applyFill="1" applyBorder="1" applyAlignment="1" applyProtection="1">
      <alignment horizontal="center" vertical="center"/>
      <protection locked="0"/>
    </xf>
    <xf numFmtId="3" fontId="43" fillId="0" borderId="12" xfId="0" applyNumberFormat="1" applyFont="1" applyFill="1" applyBorder="1" applyAlignment="1" applyProtection="1">
      <alignment horizontal="center" vertical="center"/>
      <protection locked="0"/>
    </xf>
    <xf numFmtId="3" fontId="43" fillId="0" borderId="28" xfId="0" applyNumberFormat="1" applyFont="1" applyFill="1" applyBorder="1" applyAlignment="1" applyProtection="1">
      <alignment horizontal="center" vertical="center"/>
      <protection locked="0"/>
    </xf>
    <xf numFmtId="3" fontId="43" fillId="0" borderId="40" xfId="0" applyNumberFormat="1" applyFont="1" applyFill="1" applyBorder="1" applyAlignment="1" applyProtection="1">
      <alignment horizontal="center" vertical="center"/>
      <protection locked="0"/>
    </xf>
    <xf numFmtId="3" fontId="43" fillId="0" borderId="29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applyFont="1" applyFill="1" applyBorder="1" applyAlignment="1" applyProtection="1">
      <alignment vertical="center" wrapText="1"/>
    </xf>
    <xf numFmtId="0" fontId="53" fillId="2" borderId="0" xfId="0" applyFont="1" applyFill="1" applyBorder="1" applyAlignment="1" applyProtection="1">
      <alignment horizontal="right" vertical="center"/>
    </xf>
    <xf numFmtId="0" fontId="70" fillId="2" borderId="23" xfId="0" applyFont="1" applyFill="1" applyBorder="1" applyAlignment="1" applyProtection="1">
      <alignment horizontal="center" vertical="center" wrapText="1"/>
    </xf>
    <xf numFmtId="0" fontId="70" fillId="2" borderId="31" xfId="0" applyFont="1" applyFill="1" applyBorder="1" applyAlignment="1" applyProtection="1">
      <alignment horizontal="center" vertical="center" wrapText="1"/>
    </xf>
    <xf numFmtId="0" fontId="70" fillId="2" borderId="24" xfId="0" applyFont="1" applyFill="1" applyBorder="1" applyAlignment="1" applyProtection="1">
      <alignment horizontal="center" vertical="center" wrapText="1"/>
    </xf>
    <xf numFmtId="0" fontId="41" fillId="2" borderId="13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/>
    </xf>
    <xf numFmtId="0" fontId="41" fillId="2" borderId="15" xfId="0" applyFont="1" applyFill="1" applyBorder="1" applyAlignment="1" applyProtection="1">
      <alignment horizontal="center" vertical="center" wrapText="1"/>
    </xf>
    <xf numFmtId="0" fontId="41" fillId="2" borderId="26" xfId="0" applyFont="1" applyFill="1" applyBorder="1" applyAlignment="1" applyProtection="1">
      <alignment horizontal="center" vertical="center" wrapText="1"/>
    </xf>
    <xf numFmtId="0" fontId="41" fillId="2" borderId="14" xfId="0" applyFont="1" applyFill="1" applyBorder="1" applyAlignment="1" applyProtection="1">
      <alignment horizontal="center" vertical="center" wrapText="1"/>
    </xf>
    <xf numFmtId="0" fontId="41" fillId="2" borderId="46" xfId="0" applyFont="1" applyFill="1" applyBorder="1" applyAlignment="1" applyProtection="1">
      <alignment horizontal="center" vertical="center"/>
    </xf>
    <xf numFmtId="0" fontId="41" fillId="2" borderId="47" xfId="0" applyFont="1" applyFill="1" applyBorder="1" applyAlignment="1" applyProtection="1">
      <alignment horizontal="center" vertical="center"/>
    </xf>
    <xf numFmtId="0" fontId="41" fillId="2" borderId="47" xfId="0" applyFont="1" applyFill="1" applyBorder="1" applyAlignment="1" applyProtection="1">
      <alignment horizontal="center" vertical="center" wrapText="1"/>
    </xf>
    <xf numFmtId="0" fontId="41" fillId="2" borderId="45" xfId="0" applyFont="1" applyFill="1" applyBorder="1" applyAlignment="1" applyProtection="1">
      <alignment horizontal="center" vertical="center" wrapText="1"/>
    </xf>
    <xf numFmtId="0" fontId="45" fillId="2" borderId="21" xfId="0" applyFont="1" applyFill="1" applyBorder="1" applyAlignment="1" applyProtection="1">
      <alignment horizontal="left" vertical="center"/>
    </xf>
    <xf numFmtId="0" fontId="41" fillId="2" borderId="45" xfId="0" applyFont="1" applyFill="1" applyBorder="1" applyAlignment="1" applyProtection="1">
      <alignment horizontal="center" vertical="center"/>
    </xf>
    <xf numFmtId="0" fontId="41" fillId="2" borderId="28" xfId="0" applyFont="1" applyFill="1" applyBorder="1" applyAlignment="1" applyProtection="1">
      <alignment horizontal="center" vertical="center"/>
    </xf>
    <xf numFmtId="0" fontId="45" fillId="0" borderId="21" xfId="0" applyFont="1" applyFill="1" applyBorder="1" applyAlignment="1" applyProtection="1">
      <alignment horizontal="left" vertical="center"/>
    </xf>
    <xf numFmtId="0" fontId="41" fillId="0" borderId="28" xfId="0" applyFont="1" applyFill="1" applyBorder="1" applyAlignment="1" applyProtection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</xf>
    <xf numFmtId="0" fontId="41" fillId="0" borderId="45" xfId="0" applyFont="1" applyFill="1" applyBorder="1" applyAlignment="1" applyProtection="1">
      <alignment horizontal="center" vertical="center" wrapText="1"/>
    </xf>
    <xf numFmtId="0" fontId="41" fillId="0" borderId="28" xfId="0" applyFont="1" applyFill="1" applyBorder="1" applyAlignment="1" applyProtection="1">
      <alignment horizontal="center" vertical="center" wrapText="1"/>
    </xf>
    <xf numFmtId="0" fontId="45" fillId="0" borderId="42" xfId="0" applyFont="1" applyFill="1" applyBorder="1" applyAlignment="1" applyProtection="1">
      <alignment horizontal="left" vertical="center"/>
    </xf>
    <xf numFmtId="0" fontId="41" fillId="0" borderId="37" xfId="0" applyFont="1" applyFill="1" applyBorder="1" applyAlignment="1" applyProtection="1">
      <alignment horizontal="center" vertical="center" wrapText="1"/>
    </xf>
    <xf numFmtId="0" fontId="59" fillId="0" borderId="0" xfId="0" applyFont="1" applyProtection="1"/>
    <xf numFmtId="49" fontId="34" fillId="0" borderId="0" xfId="0" applyNumberFormat="1" applyFont="1" applyAlignment="1" applyProtection="1">
      <alignment horizontal="right"/>
    </xf>
    <xf numFmtId="0" fontId="34" fillId="0" borderId="9" xfId="0" applyFont="1" applyBorder="1" applyProtection="1"/>
    <xf numFmtId="3" fontId="52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4" fillId="2" borderId="44" xfId="0" applyFont="1" applyFill="1" applyBorder="1" applyAlignment="1" applyProtection="1">
      <alignment horizontal="center" vertical="center"/>
    </xf>
    <xf numFmtId="0" fontId="41" fillId="2" borderId="4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vertical="center" wrapText="1"/>
    </xf>
    <xf numFmtId="0" fontId="29" fillId="2" borderId="0" xfId="4" applyFont="1" applyFill="1" applyBorder="1" applyAlignment="1" applyProtection="1">
      <alignment vertical="top" wrapText="1"/>
      <protection locked="0"/>
    </xf>
    <xf numFmtId="0" fontId="33" fillId="2" borderId="0" xfId="4" applyFont="1" applyFill="1" applyBorder="1" applyAlignment="1" applyProtection="1">
      <alignment horizontal="center" vertical="center" wrapText="1"/>
    </xf>
    <xf numFmtId="0" fontId="74" fillId="2" borderId="21" xfId="0" applyFont="1" applyFill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41" fillId="2" borderId="17" xfId="0" applyFont="1" applyFill="1" applyBorder="1" applyAlignment="1">
      <alignment vertical="center" wrapText="1"/>
    </xf>
    <xf numFmtId="3" fontId="41" fillId="2" borderId="30" xfId="0" applyNumberFormat="1" applyFont="1" applyFill="1" applyBorder="1" applyAlignment="1" applyProtection="1">
      <alignment horizontal="right" vertical="center"/>
    </xf>
    <xf numFmtId="167" fontId="41" fillId="2" borderId="30" xfId="8" applyNumberFormat="1" applyFont="1" applyFill="1" applyBorder="1" applyAlignment="1" applyProtection="1">
      <alignment horizontal="right" vertical="center"/>
    </xf>
    <xf numFmtId="167" fontId="42" fillId="2" borderId="27" xfId="8" applyNumberFormat="1" applyFont="1" applyFill="1" applyBorder="1" applyAlignment="1" applyProtection="1">
      <alignment horizontal="right" vertical="center"/>
    </xf>
    <xf numFmtId="167" fontId="78" fillId="2" borderId="27" xfId="8" applyNumberFormat="1" applyFont="1" applyFill="1" applyBorder="1" applyAlignment="1" applyProtection="1">
      <alignment horizontal="right" vertical="center"/>
    </xf>
    <xf numFmtId="167" fontId="42" fillId="2" borderId="28" xfId="8" applyNumberFormat="1" applyFont="1" applyFill="1" applyBorder="1" applyAlignment="1" applyProtection="1">
      <alignment horizontal="right" vertical="center"/>
    </xf>
    <xf numFmtId="167" fontId="78" fillId="2" borderId="28" xfId="8" applyNumberFormat="1" applyFont="1" applyFill="1" applyBorder="1" applyAlignment="1" applyProtection="1">
      <alignment horizontal="right" vertical="center"/>
    </xf>
    <xf numFmtId="167" fontId="78" fillId="2" borderId="29" xfId="8" applyNumberFormat="1" applyFont="1" applyFill="1" applyBorder="1" applyAlignment="1" applyProtection="1">
      <alignment horizontal="right" vertical="center"/>
    </xf>
    <xf numFmtId="1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horizontal="center" vertical="center"/>
    </xf>
    <xf numFmtId="0" fontId="43" fillId="2" borderId="0" xfId="7" applyFont="1" applyFill="1" applyAlignment="1" applyProtection="1">
      <alignment vertical="center" wrapText="1"/>
      <protection locked="0"/>
    </xf>
    <xf numFmtId="0" fontId="41" fillId="2" borderId="20" xfId="0" applyFont="1" applyFill="1" applyBorder="1" applyAlignment="1">
      <alignment horizontal="center" vertical="center" wrapText="1"/>
    </xf>
    <xf numFmtId="167" fontId="55" fillId="2" borderId="41" xfId="0" applyNumberFormat="1" applyFont="1" applyFill="1" applyBorder="1" applyAlignment="1" applyProtection="1">
      <alignment horizontal="center" vertical="center"/>
      <protection locked="0"/>
    </xf>
    <xf numFmtId="167" fontId="55" fillId="2" borderId="42" xfId="0" applyNumberFormat="1" applyFont="1" applyFill="1" applyBorder="1" applyAlignment="1" applyProtection="1">
      <alignment horizontal="center" vertical="center"/>
      <protection locked="0"/>
    </xf>
    <xf numFmtId="0" fontId="43" fillId="2" borderId="49" xfId="0" applyFont="1" applyFill="1" applyBorder="1" applyAlignment="1">
      <alignment horizontal="center" vertical="center" wrapText="1"/>
    </xf>
    <xf numFmtId="167" fontId="55" fillId="2" borderId="24" xfId="0" applyNumberFormat="1" applyFont="1" applyFill="1" applyBorder="1" applyAlignment="1" applyProtection="1">
      <alignment horizontal="center" vertical="center"/>
      <protection locked="0"/>
    </xf>
    <xf numFmtId="167" fontId="55" fillId="2" borderId="23" xfId="0" applyNumberFormat="1" applyFont="1" applyFill="1" applyBorder="1" applyAlignment="1" applyProtection="1">
      <alignment horizontal="center" vertical="center"/>
      <protection locked="0"/>
    </xf>
    <xf numFmtId="3" fontId="41" fillId="2" borderId="29" xfId="0" applyNumberFormat="1" applyFont="1" applyFill="1" applyBorder="1" applyAlignment="1" applyProtection="1">
      <alignment horizontal="right" vertical="center"/>
      <protection locked="0"/>
    </xf>
    <xf numFmtId="0" fontId="74" fillId="2" borderId="50" xfId="0" applyFont="1" applyFill="1" applyBorder="1" applyAlignment="1" applyProtection="1">
      <alignment horizontal="left" vertical="center" wrapText="1"/>
    </xf>
    <xf numFmtId="0" fontId="74" fillId="2" borderId="17" xfId="0" applyFont="1" applyFill="1" applyBorder="1" applyAlignment="1" applyProtection="1">
      <alignment horizontal="left" vertical="center" wrapText="1"/>
    </xf>
    <xf numFmtId="0" fontId="28" fillId="2" borderId="19" xfId="0" applyFont="1" applyFill="1" applyBorder="1" applyAlignment="1" applyProtection="1">
      <alignment horizontal="center" vertical="center" wrapText="1" shrinkToFit="1"/>
    </xf>
    <xf numFmtId="0" fontId="28" fillId="2" borderId="31" xfId="0" applyFont="1" applyFill="1" applyBorder="1" applyAlignment="1" applyProtection="1">
      <alignment horizontal="center" vertical="center" wrapText="1" shrinkToFit="1"/>
    </xf>
    <xf numFmtId="0" fontId="28" fillId="2" borderId="31" xfId="0" applyFont="1" applyFill="1" applyBorder="1" applyAlignment="1" applyProtection="1">
      <alignment horizontal="center" vertical="center" wrapText="1"/>
    </xf>
    <xf numFmtId="0" fontId="28" fillId="2" borderId="24" xfId="0" applyFont="1" applyFill="1" applyBorder="1" applyAlignment="1" applyProtection="1">
      <alignment horizontal="center" vertical="center" wrapText="1" shrinkToFit="1"/>
    </xf>
    <xf numFmtId="0" fontId="29" fillId="2" borderId="40" xfId="0" applyFont="1" applyFill="1" applyBorder="1" applyAlignment="1" applyProtection="1">
      <alignment horizontal="center" vertical="center"/>
    </xf>
    <xf numFmtId="3" fontId="35" fillId="2" borderId="18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35" fillId="2" borderId="20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6" fillId="2" borderId="7" xfId="0" applyFont="1" applyFill="1" applyBorder="1" applyAlignment="1" applyProtection="1">
      <alignment horizontal="center" vertical="center" wrapText="1"/>
    </xf>
    <xf numFmtId="0" fontId="56" fillId="2" borderId="21" xfId="0" applyFont="1" applyFill="1" applyBorder="1" applyAlignment="1" applyProtection="1">
      <alignment horizontal="left" vertical="center" wrapText="1"/>
    </xf>
    <xf numFmtId="3" fontId="3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2" borderId="31" xfId="0" applyNumberFormat="1" applyFont="1" applyFill="1" applyBorder="1" applyAlignment="1" applyProtection="1">
      <alignment horizontal="center" vertical="center"/>
      <protection locked="0"/>
    </xf>
    <xf numFmtId="3" fontId="43" fillId="2" borderId="15" xfId="0" applyNumberFormat="1" applyFont="1" applyFill="1" applyBorder="1" applyAlignment="1" applyProtection="1">
      <alignment horizontal="center" vertical="center"/>
    </xf>
    <xf numFmtId="3" fontId="43" fillId="2" borderId="26" xfId="0" applyNumberFormat="1" applyFont="1" applyFill="1" applyBorder="1" applyAlignment="1" applyProtection="1">
      <alignment horizontal="center" vertical="center"/>
    </xf>
    <xf numFmtId="3" fontId="43" fillId="2" borderId="14" xfId="0" applyNumberFormat="1" applyFont="1" applyFill="1" applyBorder="1" applyAlignment="1" applyProtection="1">
      <alignment horizontal="center" vertical="center"/>
    </xf>
    <xf numFmtId="3" fontId="26" fillId="2" borderId="51" xfId="6" applyNumberFormat="1" applyFont="1" applyFill="1" applyBorder="1"/>
    <xf numFmtId="3" fontId="10" fillId="2" borderId="52" xfId="6" applyNumberFormat="1" applyFont="1" applyFill="1" applyBorder="1" applyAlignment="1">
      <alignment horizontal="center"/>
    </xf>
    <xf numFmtId="0" fontId="26" fillId="2" borderId="53" xfId="6" applyFont="1" applyFill="1" applyBorder="1"/>
    <xf numFmtId="3" fontId="10" fillId="2" borderId="50" xfId="6" applyNumberFormat="1" applyFont="1" applyFill="1" applyBorder="1" applyAlignment="1">
      <alignment horizontal="center"/>
    </xf>
    <xf numFmtId="0" fontId="26" fillId="2" borderId="54" xfId="6" applyFont="1" applyFill="1" applyBorder="1"/>
    <xf numFmtId="0" fontId="4" fillId="2" borderId="22" xfId="6" applyFill="1" applyBorder="1"/>
    <xf numFmtId="3" fontId="10" fillId="2" borderId="55" xfId="6" applyNumberFormat="1" applyFont="1" applyFill="1" applyBorder="1" applyAlignment="1">
      <alignment horizontal="center"/>
    </xf>
    <xf numFmtId="3" fontId="15" fillId="2" borderId="51" xfId="6" applyNumberFormat="1" applyFont="1" applyFill="1" applyBorder="1"/>
    <xf numFmtId="0" fontId="15" fillId="2" borderId="53" xfId="6" applyFont="1" applyFill="1" applyBorder="1"/>
    <xf numFmtId="3" fontId="10" fillId="2" borderId="43" xfId="6" applyNumberFormat="1" applyFont="1" applyFill="1" applyBorder="1" applyAlignment="1">
      <alignment horizontal="center"/>
    </xf>
    <xf numFmtId="0" fontId="15" fillId="2" borderId="54" xfId="6" applyFont="1" applyFill="1" applyBorder="1"/>
    <xf numFmtId="3" fontId="26" fillId="2" borderId="56" xfId="6" applyNumberFormat="1" applyFont="1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22" xfId="0" applyFill="1" applyBorder="1"/>
    <xf numFmtId="0" fontId="4" fillId="2" borderId="57" xfId="6" applyFill="1" applyBorder="1"/>
    <xf numFmtId="0" fontId="4" fillId="2" borderId="38" xfId="6" applyFill="1" applyBorder="1"/>
    <xf numFmtId="3" fontId="84" fillId="2" borderId="51" xfId="6" applyNumberFormat="1" applyFont="1" applyFill="1" applyBorder="1"/>
    <xf numFmtId="0" fontId="84" fillId="2" borderId="54" xfId="6" applyFont="1" applyFill="1" applyBorder="1"/>
    <xf numFmtId="3" fontId="4" fillId="2" borderId="52" xfId="6" applyNumberFormat="1" applyFill="1" applyBorder="1" applyAlignment="1">
      <alignment horizontal="center"/>
    </xf>
    <xf numFmtId="3" fontId="4" fillId="2" borderId="55" xfId="6" applyNumberFormat="1" applyFill="1" applyBorder="1" applyAlignment="1">
      <alignment horizontal="center"/>
    </xf>
    <xf numFmtId="0" fontId="4" fillId="2" borderId="0" xfId="6" applyFont="1" applyFill="1"/>
    <xf numFmtId="0" fontId="69" fillId="2" borderId="4" xfId="0" applyFont="1" applyFill="1" applyBorder="1"/>
    <xf numFmtId="0" fontId="4" fillId="2" borderId="57" xfId="6" applyFont="1" applyFill="1" applyBorder="1"/>
    <xf numFmtId="0" fontId="69" fillId="2" borderId="22" xfId="0" applyFont="1" applyFill="1" applyBorder="1"/>
    <xf numFmtId="0" fontId="4" fillId="2" borderId="38" xfId="6" applyFont="1" applyFill="1" applyBorder="1"/>
    <xf numFmtId="0" fontId="5" fillId="0" borderId="0" xfId="0" applyFont="1" applyAlignment="1" applyProtection="1">
      <alignment vertical="center"/>
      <protection locked="0"/>
    </xf>
    <xf numFmtId="0" fontId="6" fillId="2" borderId="28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34" fillId="2" borderId="59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34" fillId="2" borderId="36" xfId="0" applyFont="1" applyFill="1" applyBorder="1" applyAlignment="1" applyProtection="1">
      <alignment horizontal="center" vertical="center"/>
    </xf>
    <xf numFmtId="0" fontId="74" fillId="2" borderId="7" xfId="0" applyFont="1" applyFill="1" applyBorder="1" applyAlignment="1" applyProtection="1">
      <alignment horizontal="left" vertical="center" wrapText="1"/>
    </xf>
    <xf numFmtId="0" fontId="74" fillId="2" borderId="21" xfId="0" applyFont="1" applyFill="1" applyBorder="1" applyAlignment="1" applyProtection="1">
      <alignment horizontal="left" vertical="center" wrapText="1"/>
    </xf>
    <xf numFmtId="0" fontId="74" fillId="2" borderId="18" xfId="0" applyFont="1" applyFill="1" applyBorder="1" applyAlignment="1" applyProtection="1">
      <alignment horizontal="left" vertical="center" wrapText="1"/>
    </xf>
    <xf numFmtId="0" fontId="74" fillId="2" borderId="25" xfId="0" applyFont="1" applyFill="1" applyBorder="1" applyAlignment="1" applyProtection="1">
      <alignment horizontal="left" vertical="center" wrapText="1"/>
    </xf>
    <xf numFmtId="0" fontId="74" fillId="2" borderId="19" xfId="0" applyFont="1" applyFill="1" applyBorder="1" applyAlignment="1" applyProtection="1">
      <alignment horizontal="left" vertical="center" wrapText="1"/>
    </xf>
    <xf numFmtId="0" fontId="74" fillId="2" borderId="20" xfId="0" applyFont="1" applyFill="1" applyBorder="1" applyAlignment="1" applyProtection="1">
      <alignment horizontal="left" vertical="center" wrapText="1"/>
    </xf>
    <xf numFmtId="0" fontId="74" fillId="2" borderId="20" xfId="0" applyFont="1" applyFill="1" applyBorder="1" applyAlignment="1" applyProtection="1">
      <alignment horizontal="center" vertical="center" textRotation="90" wrapText="1"/>
    </xf>
    <xf numFmtId="0" fontId="74" fillId="2" borderId="41" xfId="0" applyFont="1" applyFill="1" applyBorder="1" applyAlignment="1" applyProtection="1">
      <alignment horizontal="left" vertical="center" wrapText="1"/>
    </xf>
    <xf numFmtId="0" fontId="74" fillId="2" borderId="43" xfId="0" applyFont="1" applyFill="1" applyBorder="1" applyAlignment="1" applyProtection="1">
      <alignment horizontal="left" vertical="center" wrapText="1"/>
    </xf>
    <xf numFmtId="0" fontId="74" fillId="2" borderId="42" xfId="0" applyFont="1" applyFill="1" applyBorder="1" applyAlignment="1" applyProtection="1">
      <alignment horizontal="left" vertical="center" wrapText="1"/>
    </xf>
    <xf numFmtId="0" fontId="75" fillId="2" borderId="15" xfId="0" applyFont="1" applyFill="1" applyBorder="1" applyAlignment="1" applyProtection="1">
      <alignment horizontal="left" vertical="center" wrapText="1"/>
    </xf>
    <xf numFmtId="0" fontId="75" fillId="2" borderId="26" xfId="0" applyFont="1" applyFill="1" applyBorder="1" applyAlignment="1" applyProtection="1">
      <alignment horizontal="left" vertical="center" wrapText="1"/>
    </xf>
    <xf numFmtId="0" fontId="75" fillId="2" borderId="14" xfId="0" applyFont="1" applyFill="1" applyBorder="1" applyAlignment="1" applyProtection="1">
      <alignment horizontal="left" vertical="center" wrapText="1"/>
    </xf>
    <xf numFmtId="0" fontId="74" fillId="2" borderId="18" xfId="0" applyFont="1" applyFill="1" applyBorder="1" applyAlignment="1" applyProtection="1">
      <alignment horizontal="center" vertical="center" textRotation="90" wrapText="1"/>
    </xf>
    <xf numFmtId="0" fontId="74" fillId="2" borderId="16" xfId="0" applyFont="1" applyFill="1" applyBorder="1" applyAlignment="1" applyProtection="1">
      <alignment horizontal="center" vertical="center" textRotation="90" wrapText="1"/>
    </xf>
    <xf numFmtId="0" fontId="5" fillId="0" borderId="7" xfId="0" applyFont="1" applyBorder="1" applyAlignment="1" applyProtection="1">
      <alignment horizontal="center" vertical="center" textRotation="90"/>
    </xf>
    <xf numFmtId="0" fontId="76" fillId="2" borderId="15" xfId="0" applyFont="1" applyFill="1" applyBorder="1" applyAlignment="1" applyProtection="1">
      <alignment horizontal="left" vertical="center" wrapText="1"/>
    </xf>
    <xf numFmtId="0" fontId="76" fillId="2" borderId="26" xfId="0" applyFont="1" applyFill="1" applyBorder="1" applyAlignment="1" applyProtection="1">
      <alignment horizontal="left" vertical="center" wrapText="1"/>
    </xf>
    <xf numFmtId="0" fontId="76" fillId="2" borderId="14" xfId="0" applyFont="1" applyFill="1" applyBorder="1" applyAlignment="1" applyProtection="1">
      <alignment horizontal="left" vertical="center" wrapText="1"/>
    </xf>
    <xf numFmtId="0" fontId="74" fillId="2" borderId="23" xfId="0" applyFont="1" applyFill="1" applyBorder="1" applyAlignment="1" applyProtection="1">
      <alignment horizontal="left" vertical="center" wrapText="1"/>
    </xf>
    <xf numFmtId="0" fontId="74" fillId="2" borderId="31" xfId="0" applyFont="1" applyFill="1" applyBorder="1" applyAlignment="1" applyProtection="1">
      <alignment horizontal="left" vertical="center" wrapText="1"/>
    </xf>
    <xf numFmtId="0" fontId="74" fillId="2" borderId="24" xfId="0" applyFont="1" applyFill="1" applyBorder="1" applyAlignment="1" applyProtection="1">
      <alignment horizontal="left" vertical="center" wrapText="1"/>
    </xf>
    <xf numFmtId="0" fontId="74" fillId="2" borderId="20" xfId="0" applyFont="1" applyFill="1" applyBorder="1" applyAlignment="1" applyProtection="1">
      <alignment horizontal="center" vertical="center" wrapText="1"/>
    </xf>
    <xf numFmtId="0" fontId="74" fillId="2" borderId="7" xfId="0" applyFont="1" applyFill="1" applyBorder="1" applyAlignment="1" applyProtection="1">
      <alignment horizontal="center" vertical="center" wrapText="1"/>
    </xf>
    <xf numFmtId="0" fontId="34" fillId="2" borderId="8" xfId="0" applyFont="1" applyFill="1" applyBorder="1" applyAlignment="1" applyProtection="1">
      <alignment horizontal="center" vertical="center" textRotation="90"/>
    </xf>
    <xf numFmtId="0" fontId="34" fillId="2" borderId="59" xfId="0" applyFont="1" applyFill="1" applyBorder="1" applyAlignment="1" applyProtection="1">
      <alignment horizontal="center" vertical="center" textRotation="90"/>
    </xf>
    <xf numFmtId="0" fontId="47" fillId="2" borderId="18" xfId="0" applyFont="1" applyFill="1" applyBorder="1" applyAlignment="1" applyProtection="1">
      <alignment horizontal="center" vertical="center" wrapText="1" shrinkToFit="1"/>
    </xf>
    <xf numFmtId="0" fontId="47" fillId="2" borderId="19" xfId="0" applyFont="1" applyFill="1" applyBorder="1" applyAlignment="1" applyProtection="1">
      <alignment horizontal="center" vertical="center" wrapText="1" shrinkToFit="1"/>
    </xf>
    <xf numFmtId="0" fontId="35" fillId="2" borderId="22" xfId="0" applyFont="1" applyFill="1" applyBorder="1" applyAlignment="1" applyProtection="1">
      <alignment horizontal="left"/>
    </xf>
    <xf numFmtId="0" fontId="32" fillId="2" borderId="8" xfId="0" applyFont="1" applyFill="1" applyBorder="1" applyAlignment="1" applyProtection="1">
      <alignment horizontal="center"/>
    </xf>
    <xf numFmtId="0" fontId="32" fillId="2" borderId="5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59" xfId="0" applyFont="1" applyFill="1" applyBorder="1" applyAlignment="1" applyProtection="1">
      <alignment horizontal="center"/>
    </xf>
    <xf numFmtId="0" fontId="32" fillId="2" borderId="22" xfId="0" applyFont="1" applyFill="1" applyBorder="1" applyAlignment="1" applyProtection="1">
      <alignment horizontal="center"/>
    </xf>
    <xf numFmtId="0" fontId="32" fillId="2" borderId="36" xfId="0" applyFont="1" applyFill="1" applyBorder="1" applyAlignment="1" applyProtection="1">
      <alignment horizontal="center"/>
    </xf>
    <xf numFmtId="0" fontId="56" fillId="2" borderId="20" xfId="0" applyFont="1" applyFill="1" applyBorder="1" applyAlignment="1" applyProtection="1">
      <alignment horizontal="left" vertical="center" wrapText="1"/>
    </xf>
    <xf numFmtId="0" fontId="56" fillId="2" borderId="7" xfId="0" applyFont="1" applyFill="1" applyBorder="1" applyAlignment="1" applyProtection="1">
      <alignment horizontal="left" vertical="center" wrapText="1"/>
    </xf>
    <xf numFmtId="0" fontId="56" fillId="2" borderId="21" xfId="0" applyFont="1" applyFill="1" applyBorder="1" applyAlignment="1" applyProtection="1">
      <alignment horizontal="left" vertical="center" wrapText="1"/>
    </xf>
    <xf numFmtId="0" fontId="56" fillId="2" borderId="20" xfId="0" applyFont="1" applyFill="1" applyBorder="1" applyAlignment="1" applyProtection="1">
      <alignment horizontal="center" vertical="center" textRotation="90" wrapText="1"/>
    </xf>
    <xf numFmtId="0" fontId="56" fillId="2" borderId="23" xfId="0" applyFont="1" applyFill="1" applyBorder="1" applyAlignment="1" applyProtection="1">
      <alignment horizontal="left" vertical="center" wrapText="1"/>
    </xf>
    <xf numFmtId="0" fontId="56" fillId="2" borderId="31" xfId="0" applyFont="1" applyFill="1" applyBorder="1" applyAlignment="1" applyProtection="1">
      <alignment horizontal="left" vertical="center" wrapText="1"/>
    </xf>
    <xf numFmtId="0" fontId="56" fillId="2" borderId="24" xfId="0" applyFont="1" applyFill="1" applyBorder="1" applyAlignment="1" applyProtection="1">
      <alignment horizontal="left" vertical="center" wrapText="1"/>
    </xf>
    <xf numFmtId="0" fontId="63" fillId="2" borderId="1" xfId="0" applyFont="1" applyFill="1" applyBorder="1" applyAlignment="1" applyProtection="1">
      <alignment horizontal="left" vertical="center" wrapText="1"/>
    </xf>
    <xf numFmtId="0" fontId="63" fillId="2" borderId="2" xfId="0" applyFont="1" applyFill="1" applyBorder="1" applyAlignment="1" applyProtection="1">
      <alignment horizontal="left" vertical="center" wrapText="1"/>
    </xf>
    <xf numFmtId="0" fontId="63" fillId="2" borderId="3" xfId="0" applyFont="1" applyFill="1" applyBorder="1" applyAlignment="1" applyProtection="1">
      <alignment horizontal="left" vertical="center" wrapText="1"/>
    </xf>
    <xf numFmtId="0" fontId="29" fillId="2" borderId="1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56" fillId="2" borderId="18" xfId="0" applyFont="1" applyFill="1" applyBorder="1" applyAlignment="1" applyProtection="1">
      <alignment horizontal="left" vertical="center" wrapText="1"/>
    </xf>
    <xf numFmtId="0" fontId="56" fillId="2" borderId="25" xfId="0" applyFont="1" applyFill="1" applyBorder="1" applyAlignment="1" applyProtection="1">
      <alignment horizontal="left" vertical="center" wrapText="1"/>
    </xf>
    <xf numFmtId="0" fontId="56" fillId="2" borderId="19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right" vertical="top" wrapText="1"/>
    </xf>
    <xf numFmtId="0" fontId="43" fillId="2" borderId="22" xfId="0" applyFont="1" applyFill="1" applyBorder="1" applyAlignment="1" applyProtection="1">
      <alignment horizontal="left" vertical="center" wrapText="1"/>
    </xf>
    <xf numFmtId="0" fontId="29" fillId="2" borderId="8" xfId="0" applyFont="1" applyFill="1" applyBorder="1" applyAlignment="1" applyProtection="1">
      <alignment horizontal="center"/>
    </xf>
    <xf numFmtId="0" fontId="29" fillId="2" borderId="5" xfId="0" applyFont="1" applyFill="1" applyBorder="1" applyAlignment="1" applyProtection="1">
      <alignment horizontal="center"/>
    </xf>
    <xf numFmtId="0" fontId="29" fillId="2" borderId="6" xfId="0" applyFont="1" applyFill="1" applyBorder="1" applyAlignment="1" applyProtection="1">
      <alignment horizontal="center"/>
    </xf>
    <xf numFmtId="0" fontId="29" fillId="2" borderId="9" xfId="0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/>
    </xf>
    <xf numFmtId="0" fontId="29" fillId="2" borderId="58" xfId="0" applyFont="1" applyFill="1" applyBorder="1" applyAlignment="1" applyProtection="1">
      <alignment horizontal="center"/>
    </xf>
    <xf numFmtId="0" fontId="29" fillId="2" borderId="44" xfId="0" applyFont="1" applyFill="1" applyBorder="1" applyAlignment="1" applyProtection="1">
      <alignment horizontal="center" vertical="center" textRotation="255"/>
    </xf>
    <xf numFmtId="0" fontId="29" fillId="2" borderId="37" xfId="0" applyFont="1" applyFill="1" applyBorder="1" applyAlignment="1" applyProtection="1">
      <alignment horizontal="center" vertical="center" textRotation="255"/>
    </xf>
    <xf numFmtId="0" fontId="28" fillId="2" borderId="18" xfId="0" applyFont="1" applyFill="1" applyBorder="1" applyAlignment="1" applyProtection="1">
      <alignment horizontal="center" vertical="center" wrapText="1" shrinkToFit="1"/>
    </xf>
    <xf numFmtId="0" fontId="28" fillId="2" borderId="23" xfId="0" applyFont="1" applyFill="1" applyBorder="1" applyAlignment="1" applyProtection="1">
      <alignment horizontal="center" vertical="center" wrapText="1" shrinkToFit="1"/>
    </xf>
    <xf numFmtId="0" fontId="28" fillId="2" borderId="25" xfId="0" applyFont="1" applyFill="1" applyBorder="1" applyAlignment="1" applyProtection="1">
      <alignment horizontal="center" vertical="center" wrapText="1" shrinkToFit="1"/>
    </xf>
    <xf numFmtId="0" fontId="47" fillId="2" borderId="23" xfId="0" applyFont="1" applyFill="1" applyBorder="1" applyAlignment="1" applyProtection="1">
      <alignment vertical="center" wrapText="1"/>
    </xf>
    <xf numFmtId="0" fontId="47" fillId="2" borderId="31" xfId="0" applyFont="1" applyFill="1" applyBorder="1" applyAlignment="1" applyProtection="1">
      <alignment vertical="center" wrapText="1"/>
    </xf>
    <xf numFmtId="0" fontId="47" fillId="2" borderId="24" xfId="0" applyFont="1" applyFill="1" applyBorder="1" applyAlignment="1" applyProtection="1">
      <alignment vertical="center" wrapText="1"/>
    </xf>
    <xf numFmtId="0" fontId="67" fillId="2" borderId="15" xfId="0" applyFont="1" applyFill="1" applyBorder="1" applyAlignment="1" applyProtection="1">
      <alignment vertical="center" wrapText="1"/>
    </xf>
    <xf numFmtId="0" fontId="67" fillId="2" borderId="26" xfId="0" applyFont="1" applyFill="1" applyBorder="1" applyAlignment="1" applyProtection="1">
      <alignment vertical="center" wrapText="1"/>
    </xf>
    <xf numFmtId="0" fontId="67" fillId="2" borderId="14" xfId="0" applyFont="1" applyFill="1" applyBorder="1" applyAlignment="1" applyProtection="1">
      <alignment vertical="center" wrapText="1"/>
    </xf>
    <xf numFmtId="0" fontId="47" fillId="2" borderId="7" xfId="0" applyFont="1" applyFill="1" applyBorder="1" applyAlignment="1" applyProtection="1">
      <alignment horizontal="center" vertical="center" wrapText="1"/>
    </xf>
    <xf numFmtId="0" fontId="47" fillId="2" borderId="7" xfId="0" applyFont="1" applyFill="1" applyBorder="1" applyAlignment="1" applyProtection="1">
      <alignment horizontal="left" vertical="center" wrapText="1"/>
    </xf>
    <xf numFmtId="0" fontId="47" fillId="2" borderId="21" xfId="0" applyFont="1" applyFill="1" applyBorder="1" applyAlignment="1" applyProtection="1">
      <alignment horizontal="left" vertical="center" wrapText="1"/>
    </xf>
    <xf numFmtId="0" fontId="47" fillId="2" borderId="20" xfId="0" applyFont="1" applyFill="1" applyBorder="1" applyAlignment="1" applyProtection="1">
      <alignment horizontal="center" vertical="center" wrapText="1"/>
    </xf>
    <xf numFmtId="0" fontId="47" fillId="2" borderId="7" xfId="0" applyFont="1" applyFill="1" applyBorder="1" applyAlignment="1" applyProtection="1">
      <alignment vertical="center" wrapText="1"/>
    </xf>
    <xf numFmtId="0" fontId="47" fillId="2" borderId="21" xfId="0" applyFont="1" applyFill="1" applyBorder="1" applyAlignment="1" applyProtection="1">
      <alignment vertical="center" wrapText="1"/>
    </xf>
    <xf numFmtId="0" fontId="47" fillId="2" borderId="20" xfId="0" applyFont="1" applyFill="1" applyBorder="1" applyAlignment="1" applyProtection="1">
      <alignment vertical="center" wrapText="1"/>
    </xf>
    <xf numFmtId="0" fontId="34" fillId="2" borderId="15" xfId="0" applyFont="1" applyFill="1" applyBorder="1" applyAlignment="1" applyProtection="1">
      <alignment horizontal="left"/>
    </xf>
    <xf numFmtId="0" fontId="34" fillId="2" borderId="26" xfId="0" applyFont="1" applyFill="1" applyBorder="1" applyAlignment="1" applyProtection="1">
      <alignment horizontal="left"/>
    </xf>
    <xf numFmtId="0" fontId="34" fillId="2" borderId="14" xfId="0" applyFont="1" applyFill="1" applyBorder="1" applyAlignment="1" applyProtection="1">
      <alignment horizontal="left"/>
    </xf>
    <xf numFmtId="0" fontId="34" fillId="2" borderId="15" xfId="0" applyFont="1" applyFill="1" applyBorder="1" applyAlignment="1" applyProtection="1">
      <alignment horizontal="center"/>
    </xf>
    <xf numFmtId="0" fontId="34" fillId="2" borderId="26" xfId="0" applyFont="1" applyFill="1" applyBorder="1" applyAlignment="1" applyProtection="1">
      <alignment horizontal="center"/>
    </xf>
    <xf numFmtId="0" fontId="34" fillId="2" borderId="14" xfId="0" applyFont="1" applyFill="1" applyBorder="1" applyAlignment="1" applyProtection="1">
      <alignment horizontal="center"/>
    </xf>
    <xf numFmtId="0" fontId="47" fillId="2" borderId="20" xfId="0" applyFont="1" applyFill="1" applyBorder="1" applyAlignment="1" applyProtection="1">
      <alignment horizontal="center" vertical="center" textRotation="90"/>
    </xf>
    <xf numFmtId="0" fontId="47" fillId="2" borderId="20" xfId="0" applyFont="1" applyFill="1" applyBorder="1" applyAlignment="1" applyProtection="1">
      <alignment horizontal="left" vertical="center" wrapText="1"/>
    </xf>
    <xf numFmtId="0" fontId="47" fillId="2" borderId="7" xfId="0" applyFont="1" applyFill="1" applyBorder="1" applyAlignment="1" applyProtection="1">
      <alignment vertical="center"/>
    </xf>
    <xf numFmtId="0" fontId="47" fillId="2" borderId="21" xfId="0" applyFont="1" applyFill="1" applyBorder="1" applyAlignment="1" applyProtection="1">
      <alignment vertical="center"/>
    </xf>
    <xf numFmtId="0" fontId="47" fillId="2" borderId="25" xfId="0" applyFont="1" applyFill="1" applyBorder="1" applyAlignment="1" applyProtection="1">
      <alignment horizontal="left" vertical="center" wrapText="1"/>
    </xf>
    <xf numFmtId="0" fontId="47" fillId="2" borderId="19" xfId="0" applyFont="1" applyFill="1" applyBorder="1" applyAlignment="1" applyProtection="1">
      <alignment horizontal="left" vertical="center" wrapText="1"/>
    </xf>
    <xf numFmtId="0" fontId="34" fillId="2" borderId="20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4" fillId="2" borderId="23" xfId="0" applyFont="1" applyFill="1" applyBorder="1" applyAlignment="1" applyProtection="1">
      <alignment horizontal="center" vertical="center" wrapText="1"/>
    </xf>
    <xf numFmtId="0" fontId="34" fillId="2" borderId="31" xfId="0" applyFont="1" applyFill="1" applyBorder="1" applyAlignment="1" applyProtection="1">
      <alignment horizontal="center" vertical="center" wrapText="1"/>
    </xf>
    <xf numFmtId="0" fontId="30" fillId="2" borderId="15" xfId="0" applyFont="1" applyFill="1" applyBorder="1" applyAlignment="1" applyProtection="1">
      <alignment horizontal="left" vertical="center" wrapText="1"/>
    </xf>
    <xf numFmtId="0" fontId="30" fillId="2" borderId="26" xfId="0" applyFont="1" applyFill="1" applyBorder="1" applyAlignment="1" applyProtection="1">
      <alignment horizontal="left" vertical="center" wrapText="1"/>
    </xf>
    <xf numFmtId="0" fontId="30" fillId="2" borderId="14" xfId="0" applyFont="1" applyFill="1" applyBorder="1" applyAlignment="1" applyProtection="1">
      <alignment horizontal="left" vertical="center" wrapText="1"/>
    </xf>
    <xf numFmtId="0" fontId="34" fillId="2" borderId="15" xfId="0" applyFont="1" applyFill="1" applyBorder="1" applyAlignment="1" applyProtection="1">
      <alignment horizontal="center" vertical="center"/>
    </xf>
    <xf numFmtId="0" fontId="34" fillId="2" borderId="26" xfId="0" applyFont="1" applyFill="1" applyBorder="1" applyAlignment="1" applyProtection="1">
      <alignment horizontal="center" vertical="center"/>
    </xf>
    <xf numFmtId="0" fontId="34" fillId="2" borderId="14" xfId="0" applyFont="1" applyFill="1" applyBorder="1" applyAlignment="1" applyProtection="1">
      <alignment horizontal="center" vertical="center"/>
    </xf>
    <xf numFmtId="0" fontId="67" fillId="2" borderId="15" xfId="0" applyFont="1" applyFill="1" applyBorder="1" applyAlignment="1" applyProtection="1">
      <alignment horizontal="left" vertical="center" wrapText="1"/>
    </xf>
    <xf numFmtId="0" fontId="67" fillId="2" borderId="26" xfId="0" applyFont="1" applyFill="1" applyBorder="1" applyAlignment="1" applyProtection="1">
      <alignment horizontal="left" vertical="center" wrapText="1"/>
    </xf>
    <xf numFmtId="0" fontId="67" fillId="2" borderId="14" xfId="0" applyFont="1" applyFill="1" applyBorder="1" applyAlignment="1" applyProtection="1">
      <alignment horizontal="left" vertical="center" wrapText="1"/>
    </xf>
    <xf numFmtId="0" fontId="47" fillId="2" borderId="31" xfId="0" applyFont="1" applyFill="1" applyBorder="1" applyAlignment="1" applyProtection="1">
      <alignment horizontal="left" vertical="center" wrapText="1"/>
    </xf>
    <xf numFmtId="0" fontId="47" fillId="2" borderId="24" xfId="0" applyFont="1" applyFill="1" applyBorder="1" applyAlignment="1" applyProtection="1">
      <alignment horizontal="left" vertical="center" wrapText="1"/>
    </xf>
    <xf numFmtId="0" fontId="47" fillId="2" borderId="18" xfId="0" applyFont="1" applyFill="1" applyBorder="1" applyAlignment="1" applyProtection="1">
      <alignment vertical="center" wrapText="1"/>
    </xf>
    <xf numFmtId="0" fontId="47" fillId="2" borderId="25" xfId="0" applyFont="1" applyFill="1" applyBorder="1" applyAlignment="1" applyProtection="1">
      <alignment vertical="center" wrapText="1"/>
    </xf>
    <xf numFmtId="0" fontId="47" fillId="2" borderId="19" xfId="0" applyFont="1" applyFill="1" applyBorder="1" applyAlignment="1" applyProtection="1">
      <alignment vertical="center" wrapText="1"/>
    </xf>
    <xf numFmtId="0" fontId="47" fillId="2" borderId="41" xfId="0" applyFont="1" applyFill="1" applyBorder="1" applyAlignment="1" applyProtection="1">
      <alignment horizontal="center" vertical="center"/>
    </xf>
    <xf numFmtId="0" fontId="47" fillId="2" borderId="16" xfId="0" applyFont="1" applyFill="1" applyBorder="1" applyAlignment="1" applyProtection="1">
      <alignment horizontal="center" vertical="center"/>
    </xf>
    <xf numFmtId="0" fontId="47" fillId="2" borderId="43" xfId="0" applyFont="1" applyFill="1" applyBorder="1" applyAlignment="1" applyProtection="1">
      <alignment horizontal="center" vertical="center" textRotation="90" wrapText="1"/>
    </xf>
    <xf numFmtId="0" fontId="47" fillId="2" borderId="52" xfId="0" applyFont="1" applyFill="1" applyBorder="1" applyAlignment="1" applyProtection="1">
      <alignment horizontal="center" vertical="center" textRotation="90" wrapText="1"/>
    </xf>
    <xf numFmtId="0" fontId="47" fillId="2" borderId="50" xfId="0" applyFont="1" applyFill="1" applyBorder="1" applyAlignment="1" applyProtection="1">
      <alignment horizontal="center" vertical="center" textRotation="90" wrapText="1"/>
    </xf>
    <xf numFmtId="0" fontId="67" fillId="2" borderId="1" xfId="0" applyFont="1" applyFill="1" applyBorder="1" applyAlignment="1" applyProtection="1">
      <alignment horizontal="left" vertical="center" wrapText="1"/>
    </xf>
    <xf numFmtId="0" fontId="67" fillId="2" borderId="2" xfId="0" applyFont="1" applyFill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center" vertical="center"/>
    </xf>
    <xf numFmtId="0" fontId="47" fillId="2" borderId="18" xfId="0" applyFont="1" applyFill="1" applyBorder="1" applyAlignment="1" applyProtection="1">
      <alignment horizontal="left" vertical="center" wrapText="1"/>
    </xf>
    <xf numFmtId="0" fontId="47" fillId="2" borderId="20" xfId="0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left" wrapText="1"/>
    </xf>
    <xf numFmtId="0" fontId="47" fillId="2" borderId="23" xfId="0" applyFont="1" applyFill="1" applyBorder="1" applyAlignment="1" applyProtection="1">
      <alignment horizontal="left" vertical="center" wrapText="1"/>
    </xf>
    <xf numFmtId="0" fontId="47" fillId="2" borderId="18" xfId="0" applyFont="1" applyFill="1" applyBorder="1" applyAlignment="1" applyProtection="1">
      <alignment horizontal="center" vertical="center" wrapText="1"/>
    </xf>
    <xf numFmtId="0" fontId="47" fillId="2" borderId="25" xfId="0" applyFont="1" applyFill="1" applyBorder="1" applyAlignment="1" applyProtection="1">
      <alignment horizontal="center" vertical="center" wrapText="1"/>
    </xf>
    <xf numFmtId="0" fontId="47" fillId="2" borderId="23" xfId="0" applyFont="1" applyFill="1" applyBorder="1" applyAlignment="1" applyProtection="1">
      <alignment horizontal="center" vertical="center" wrapText="1"/>
    </xf>
    <xf numFmtId="0" fontId="35" fillId="2" borderId="2" xfId="0" applyFont="1" applyFill="1" applyBorder="1" applyAlignment="1" applyProtection="1">
      <alignment horizontal="left"/>
    </xf>
    <xf numFmtId="0" fontId="29" fillId="2" borderId="20" xfId="0" applyFont="1" applyFill="1" applyBorder="1" applyAlignment="1" applyProtection="1">
      <alignment horizontal="center" vertical="center" textRotation="90" wrapText="1"/>
    </xf>
    <xf numFmtId="0" fontId="43" fillId="2" borderId="0" xfId="7" applyFont="1" applyFill="1" applyAlignment="1" applyProtection="1">
      <alignment horizontal="left" vertical="center" wrapText="1"/>
      <protection locked="0"/>
    </xf>
    <xf numFmtId="0" fontId="65" fillId="2" borderId="15" xfId="0" applyFont="1" applyFill="1" applyBorder="1" applyAlignment="1" applyProtection="1">
      <alignment horizontal="left" vertical="center" wrapText="1"/>
    </xf>
    <xf numFmtId="0" fontId="65" fillId="2" borderId="26" xfId="0" applyFont="1" applyFill="1" applyBorder="1" applyAlignment="1" applyProtection="1">
      <alignment horizontal="left" vertical="center" wrapText="1"/>
    </xf>
    <xf numFmtId="0" fontId="65" fillId="2" borderId="14" xfId="0" applyFont="1" applyFill="1" applyBorder="1" applyAlignment="1" applyProtection="1">
      <alignment horizontal="left" vertical="center" wrapText="1"/>
    </xf>
    <xf numFmtId="0" fontId="29" fillId="2" borderId="7" xfId="0" applyFont="1" applyFill="1" applyBorder="1" applyAlignment="1" applyProtection="1">
      <alignment horizontal="left" vertical="center" wrapText="1"/>
    </xf>
    <xf numFmtId="0" fontId="29" fillId="2" borderId="21" xfId="0" applyFont="1" applyFill="1" applyBorder="1" applyAlignment="1" applyProtection="1">
      <alignment horizontal="left" vertical="center" wrapText="1"/>
    </xf>
    <xf numFmtId="0" fontId="51" fillId="2" borderId="4" xfId="0" applyFont="1" applyFill="1" applyBorder="1" applyAlignment="1" applyProtection="1">
      <alignment horizontal="left"/>
    </xf>
    <xf numFmtId="0" fontId="29" fillId="2" borderId="20" xfId="0" applyFont="1" applyFill="1" applyBorder="1" applyAlignment="1" applyProtection="1">
      <alignment horizontal="left" vertical="center" wrapText="1"/>
    </xf>
    <xf numFmtId="0" fontId="29" fillId="2" borderId="23" xfId="0" applyFont="1" applyFill="1" applyBorder="1" applyAlignment="1" applyProtection="1">
      <alignment horizontal="left" vertical="center" wrapText="1"/>
    </xf>
    <xf numFmtId="0" fontId="29" fillId="2" borderId="31" xfId="0" applyFont="1" applyFill="1" applyBorder="1" applyAlignment="1" applyProtection="1">
      <alignment horizontal="left" vertical="center" wrapText="1"/>
    </xf>
    <xf numFmtId="0" fontId="29" fillId="2" borderId="24" xfId="0" applyFont="1" applyFill="1" applyBorder="1" applyAlignment="1" applyProtection="1">
      <alignment horizontal="left" vertical="center" wrapText="1"/>
    </xf>
    <xf numFmtId="0" fontId="45" fillId="2" borderId="0" xfId="7" applyFont="1" applyFill="1" applyBorder="1" applyAlignment="1" applyProtection="1">
      <alignment horizontal="center" vertical="center" wrapText="1"/>
      <protection locked="0"/>
    </xf>
    <xf numFmtId="0" fontId="80" fillId="2" borderId="0" xfId="7" applyFont="1" applyFill="1" applyBorder="1" applyAlignment="1" applyProtection="1">
      <alignment horizontal="center" vertical="center"/>
      <protection locked="0"/>
    </xf>
    <xf numFmtId="0" fontId="45" fillId="2" borderId="0" xfId="7" applyNumberFormat="1" applyFont="1" applyFill="1" applyBorder="1" applyAlignment="1" applyProtection="1">
      <alignment horizontal="center" vertical="center" wrapText="1"/>
    </xf>
    <xf numFmtId="0" fontId="29" fillId="2" borderId="0" xfId="7" applyFont="1" applyFill="1" applyBorder="1" applyAlignment="1" applyProtection="1">
      <alignment horizontal="center" vertical="center"/>
    </xf>
    <xf numFmtId="0" fontId="47" fillId="2" borderId="48" xfId="0" applyFont="1" applyFill="1" applyBorder="1" applyAlignment="1" applyProtection="1">
      <alignment horizontal="left" vertical="center" wrapText="1"/>
    </xf>
    <xf numFmtId="0" fontId="47" fillId="2" borderId="12" xfId="0" applyFont="1" applyFill="1" applyBorder="1" applyAlignment="1" applyProtection="1">
      <alignment horizontal="left" vertical="center" wrapText="1"/>
    </xf>
    <xf numFmtId="0" fontId="47" fillId="2" borderId="47" xfId="0" applyFont="1" applyFill="1" applyBorder="1" applyAlignment="1" applyProtection="1">
      <alignment horizontal="left" vertical="center" wrapText="1"/>
    </xf>
    <xf numFmtId="0" fontId="31" fillId="2" borderId="7" xfId="0" applyFont="1" applyFill="1" applyBorder="1" applyAlignment="1" applyProtection="1">
      <alignment horizontal="left" vertical="center" wrapText="1"/>
    </xf>
    <xf numFmtId="0" fontId="31" fillId="2" borderId="21" xfId="0" applyFont="1" applyFill="1" applyBorder="1" applyAlignment="1" applyProtection="1">
      <alignment horizontal="left" vertical="center" wrapText="1"/>
    </xf>
    <xf numFmtId="0" fontId="29" fillId="2" borderId="0" xfId="0" applyFont="1" applyFill="1" applyAlignment="1" applyProtection="1">
      <alignment horizontal="left" vertical="center"/>
    </xf>
    <xf numFmtId="0" fontId="29" fillId="2" borderId="43" xfId="0" applyFont="1" applyFill="1" applyBorder="1" applyAlignment="1" applyProtection="1">
      <alignment horizontal="center" vertical="center" wrapText="1"/>
    </xf>
    <xf numFmtId="0" fontId="29" fillId="2" borderId="52" xfId="0" applyFont="1" applyFill="1" applyBorder="1" applyAlignment="1" applyProtection="1">
      <alignment horizontal="center" vertical="center" wrapText="1"/>
    </xf>
    <xf numFmtId="0" fontId="29" fillId="2" borderId="55" xfId="0" applyFont="1" applyFill="1" applyBorder="1" applyAlignment="1" applyProtection="1">
      <alignment horizontal="center" vertical="center" wrapText="1"/>
    </xf>
    <xf numFmtId="0" fontId="31" fillId="2" borderId="42" xfId="0" applyFont="1" applyFill="1" applyBorder="1" applyAlignment="1" applyProtection="1">
      <alignment horizontal="center" vertical="center" wrapText="1"/>
    </xf>
    <xf numFmtId="0" fontId="31" fillId="2" borderId="61" xfId="0" applyFont="1" applyFill="1" applyBorder="1" applyAlignment="1" applyProtection="1">
      <alignment horizontal="center" vertical="center" wrapText="1"/>
    </xf>
    <xf numFmtId="0" fontId="31" fillId="2" borderId="64" xfId="0" applyFont="1" applyFill="1" applyBorder="1" applyAlignment="1" applyProtection="1">
      <alignment horizontal="center" vertical="center" wrapText="1"/>
    </xf>
    <xf numFmtId="0" fontId="43" fillId="2" borderId="18" xfId="0" applyFont="1" applyFill="1" applyBorder="1" applyAlignment="1" applyProtection="1">
      <alignment horizontal="center" vertical="top"/>
    </xf>
    <xf numFmtId="0" fontId="43" fillId="2" borderId="25" xfId="0" applyFont="1" applyFill="1" applyBorder="1" applyAlignment="1" applyProtection="1">
      <alignment horizontal="center" vertical="top"/>
    </xf>
    <xf numFmtId="0" fontId="43" fillId="2" borderId="19" xfId="0" applyFont="1" applyFill="1" applyBorder="1" applyAlignment="1" applyProtection="1">
      <alignment horizontal="center" vertical="top"/>
    </xf>
    <xf numFmtId="0" fontId="43" fillId="2" borderId="60" xfId="0" applyFont="1" applyFill="1" applyBorder="1" applyAlignment="1" applyProtection="1">
      <alignment horizontal="center" vertical="top"/>
    </xf>
    <xf numFmtId="0" fontId="43" fillId="2" borderId="52" xfId="0" applyFont="1" applyFill="1" applyBorder="1" applyAlignment="1" applyProtection="1">
      <alignment horizontal="center" vertical="top"/>
    </xf>
    <xf numFmtId="0" fontId="43" fillId="2" borderId="61" xfId="0" applyFont="1" applyFill="1" applyBorder="1" applyAlignment="1" applyProtection="1">
      <alignment horizontal="center" vertical="top"/>
    </xf>
    <xf numFmtId="0" fontId="43" fillId="2" borderId="23" xfId="0" applyFont="1" applyFill="1" applyBorder="1" applyAlignment="1" applyProtection="1">
      <alignment horizontal="center" vertical="top"/>
    </xf>
    <xf numFmtId="0" fontId="43" fillId="2" borderId="31" xfId="0" applyFont="1" applyFill="1" applyBorder="1" applyAlignment="1" applyProtection="1">
      <alignment horizontal="center" vertical="top"/>
    </xf>
    <xf numFmtId="0" fontId="43" fillId="2" borderId="24" xfId="0" applyFont="1" applyFill="1" applyBorder="1" applyAlignment="1" applyProtection="1">
      <alignment horizontal="center" vertical="top"/>
    </xf>
    <xf numFmtId="0" fontId="28" fillId="2" borderId="18" xfId="0" applyFont="1" applyFill="1" applyBorder="1" applyAlignment="1" applyProtection="1">
      <alignment horizontal="center" vertical="center" wrapText="1"/>
    </xf>
    <xf numFmtId="0" fontId="28" fillId="2" borderId="25" xfId="0" applyFont="1" applyFill="1" applyBorder="1" applyAlignment="1" applyProtection="1">
      <alignment horizontal="center" vertical="center" wrapText="1"/>
    </xf>
    <xf numFmtId="0" fontId="28" fillId="2" borderId="19" xfId="0" applyFont="1" applyFill="1" applyBorder="1" applyAlignment="1" applyProtection="1">
      <alignment horizontal="center" vertical="center" wrapText="1"/>
    </xf>
    <xf numFmtId="0" fontId="29" fillId="2" borderId="41" xfId="0" applyFont="1" applyFill="1" applyBorder="1" applyAlignment="1" applyProtection="1">
      <alignment horizontal="center" vertical="center" wrapText="1"/>
    </xf>
    <xf numFmtId="0" fontId="29" fillId="2" borderId="60" xfId="0" applyFont="1" applyFill="1" applyBorder="1" applyAlignment="1" applyProtection="1">
      <alignment horizontal="center" vertical="center" wrapText="1"/>
    </xf>
    <xf numFmtId="0" fontId="29" fillId="2" borderId="39" xfId="0" applyFont="1" applyFill="1" applyBorder="1" applyAlignment="1" applyProtection="1">
      <alignment horizontal="center" vertical="center" wrapText="1"/>
    </xf>
    <xf numFmtId="0" fontId="29" fillId="2" borderId="18" xfId="0" applyFont="1" applyFill="1" applyBorder="1" applyAlignment="1" applyProtection="1">
      <alignment horizontal="left" vertical="center" wrapText="1"/>
    </xf>
    <xf numFmtId="0" fontId="29" fillId="2" borderId="25" xfId="0" applyFont="1" applyFill="1" applyBorder="1" applyAlignment="1" applyProtection="1">
      <alignment horizontal="left" vertical="center" wrapText="1"/>
    </xf>
    <xf numFmtId="0" fontId="29" fillId="2" borderId="19" xfId="0" applyFont="1" applyFill="1" applyBorder="1" applyAlignment="1" applyProtection="1">
      <alignment horizontal="left" vertical="center" wrapText="1"/>
    </xf>
    <xf numFmtId="0" fontId="34" fillId="2" borderId="7" xfId="0" applyFont="1" applyFill="1" applyBorder="1" applyAlignment="1" applyProtection="1">
      <alignment horizontal="left" vertical="center" wrapText="1"/>
    </xf>
    <xf numFmtId="0" fontId="34" fillId="2" borderId="21" xfId="0" applyFont="1" applyFill="1" applyBorder="1" applyAlignment="1" applyProtection="1">
      <alignment horizontal="left" vertical="center" wrapText="1"/>
    </xf>
    <xf numFmtId="0" fontId="47" fillId="2" borderId="20" xfId="0" applyFont="1" applyFill="1" applyBorder="1" applyAlignment="1" applyProtection="1">
      <alignment horizontal="center" vertical="center" textRotation="90" wrapText="1"/>
    </xf>
    <xf numFmtId="0" fontId="47" fillId="2" borderId="23" xfId="0" applyFont="1" applyFill="1" applyBorder="1" applyAlignment="1" applyProtection="1">
      <alignment horizontal="center" vertical="center" textRotation="90" wrapText="1"/>
    </xf>
    <xf numFmtId="0" fontId="79" fillId="2" borderId="25" xfId="0" applyFont="1" applyFill="1" applyBorder="1" applyAlignment="1" applyProtection="1">
      <alignment horizontal="center" vertical="top" wrapText="1"/>
    </xf>
    <xf numFmtId="0" fontId="79" fillId="2" borderId="31" xfId="0" applyFont="1" applyFill="1" applyBorder="1" applyAlignment="1" applyProtection="1">
      <alignment horizontal="center" vertical="top" wrapText="1"/>
    </xf>
    <xf numFmtId="0" fontId="61" fillId="2" borderId="19" xfId="0" applyFont="1" applyFill="1" applyBorder="1" applyAlignment="1" applyProtection="1">
      <alignment horizontal="center" vertical="top" wrapText="1"/>
    </xf>
    <xf numFmtId="0" fontId="61" fillId="2" borderId="24" xfId="0" applyFont="1" applyFill="1" applyBorder="1" applyAlignment="1" applyProtection="1">
      <alignment horizontal="center" vertical="top" wrapText="1"/>
    </xf>
    <xf numFmtId="0" fontId="46" fillId="2" borderId="18" xfId="0" applyFont="1" applyFill="1" applyBorder="1" applyAlignment="1" applyProtection="1">
      <alignment horizontal="left" vertical="center" wrapText="1"/>
    </xf>
    <xf numFmtId="0" fontId="46" fillId="2" borderId="25" xfId="0" applyFont="1" applyFill="1" applyBorder="1" applyAlignment="1" applyProtection="1">
      <alignment horizontal="left" vertical="center" wrapText="1"/>
    </xf>
    <xf numFmtId="0" fontId="46" fillId="2" borderId="19" xfId="0" applyFont="1" applyFill="1" applyBorder="1" applyAlignment="1" applyProtection="1">
      <alignment horizontal="left" vertical="center" wrapText="1"/>
    </xf>
    <xf numFmtId="0" fontId="43" fillId="2" borderId="8" xfId="0" applyFont="1" applyFill="1" applyBorder="1" applyAlignment="1" applyProtection="1">
      <alignment horizontal="center" vertical="top"/>
    </xf>
    <xf numFmtId="0" fontId="43" fillId="2" borderId="5" xfId="0" applyFont="1" applyFill="1" applyBorder="1" applyAlignment="1" applyProtection="1">
      <alignment horizontal="center" vertical="top"/>
    </xf>
    <xf numFmtId="0" fontId="43" fillId="2" borderId="6" xfId="0" applyFont="1" applyFill="1" applyBorder="1" applyAlignment="1" applyProtection="1">
      <alignment horizontal="center" vertical="top"/>
    </xf>
    <xf numFmtId="0" fontId="43" fillId="2" borderId="59" xfId="0" applyFont="1" applyFill="1" applyBorder="1" applyAlignment="1" applyProtection="1">
      <alignment horizontal="center" vertical="top"/>
    </xf>
    <xf numFmtId="0" fontId="43" fillId="2" borderId="22" xfId="0" applyFont="1" applyFill="1" applyBorder="1" applyAlignment="1" applyProtection="1">
      <alignment horizontal="center" vertical="top"/>
    </xf>
    <xf numFmtId="0" fontId="43" fillId="2" borderId="36" xfId="0" applyFont="1" applyFill="1" applyBorder="1" applyAlignment="1" applyProtection="1">
      <alignment horizontal="center" vertical="top"/>
    </xf>
    <xf numFmtId="0" fontId="29" fillId="2" borderId="44" xfId="0" applyFont="1" applyFill="1" applyBorder="1" applyAlignment="1" applyProtection="1">
      <alignment horizontal="center" vertical="center" textRotation="90"/>
    </xf>
    <xf numFmtId="0" fontId="29" fillId="2" borderId="37" xfId="0" applyFont="1" applyFill="1" applyBorder="1" applyAlignment="1" applyProtection="1">
      <alignment horizontal="center" vertical="center" textRotation="90"/>
    </xf>
    <xf numFmtId="0" fontId="35" fillId="2" borderId="5" xfId="0" applyFont="1" applyFill="1" applyBorder="1" applyAlignment="1" applyProtection="1">
      <alignment horizontal="left" wrapText="1"/>
    </xf>
    <xf numFmtId="0" fontId="35" fillId="2" borderId="22" xfId="0" applyFont="1" applyFill="1" applyBorder="1" applyAlignment="1" applyProtection="1">
      <alignment horizontal="left" wrapText="1"/>
    </xf>
    <xf numFmtId="0" fontId="35" fillId="2" borderId="1" xfId="0" applyFont="1" applyFill="1" applyBorder="1" applyAlignment="1" applyProtection="1">
      <alignment horizontal="center" vertical="top"/>
    </xf>
    <xf numFmtId="0" fontId="35" fillId="2" borderId="2" xfId="0" applyFont="1" applyFill="1" applyBorder="1" applyAlignment="1" applyProtection="1">
      <alignment horizontal="center" vertical="top"/>
    </xf>
    <xf numFmtId="0" fontId="35" fillId="2" borderId="3" xfId="0" applyFont="1" applyFill="1" applyBorder="1" applyAlignment="1" applyProtection="1">
      <alignment horizontal="center" vertical="top"/>
    </xf>
    <xf numFmtId="0" fontId="28" fillId="2" borderId="20" xfId="0" applyFont="1" applyFill="1" applyBorder="1" applyAlignment="1" applyProtection="1">
      <alignment horizontal="center" vertical="center" textRotation="90" wrapText="1"/>
    </xf>
    <xf numFmtId="0" fontId="28" fillId="2" borderId="23" xfId="0" applyFont="1" applyFill="1" applyBorder="1" applyAlignment="1" applyProtection="1">
      <alignment horizontal="center" vertical="center" textRotation="90" wrapText="1"/>
    </xf>
    <xf numFmtId="0" fontId="29" fillId="2" borderId="62" xfId="0" applyFont="1" applyFill="1" applyBorder="1" applyAlignment="1" applyProtection="1">
      <alignment horizontal="left" vertical="center" wrapText="1"/>
    </xf>
    <xf numFmtId="0" fontId="29" fillId="2" borderId="63" xfId="0" applyFont="1" applyFill="1" applyBorder="1" applyAlignment="1" applyProtection="1">
      <alignment horizontal="left" vertical="center" wrapText="1"/>
    </xf>
    <xf numFmtId="0" fontId="64" fillId="2" borderId="1" xfId="0" applyFont="1" applyFill="1" applyBorder="1" applyAlignment="1" applyProtection="1">
      <alignment horizontal="left" vertical="center" wrapText="1"/>
    </xf>
    <xf numFmtId="0" fontId="64" fillId="2" borderId="2" xfId="0" applyFont="1" applyFill="1" applyBorder="1" applyAlignment="1" applyProtection="1">
      <alignment horizontal="left" vertical="center" wrapText="1"/>
    </xf>
    <xf numFmtId="0" fontId="64" fillId="2" borderId="3" xfId="0" applyFont="1" applyFill="1" applyBorder="1" applyAlignment="1" applyProtection="1">
      <alignment horizontal="left" vertical="center" wrapText="1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26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27" xfId="0" applyFont="1" applyFill="1" applyBorder="1" applyAlignment="1" applyProtection="1">
      <alignment horizontal="center" vertical="center" textRotation="90"/>
    </xf>
    <xf numFmtId="0" fontId="29" fillId="2" borderId="40" xfId="0" applyFont="1" applyFill="1" applyBorder="1" applyAlignment="1" applyProtection="1">
      <alignment horizontal="center" vertical="center" textRotation="90"/>
    </xf>
    <xf numFmtId="0" fontId="29" fillId="2" borderId="29" xfId="0" applyFont="1" applyFill="1" applyBorder="1" applyAlignment="1" applyProtection="1">
      <alignment horizontal="center" vertical="center" textRotation="90"/>
    </xf>
    <xf numFmtId="0" fontId="47" fillId="2" borderId="56" xfId="0" applyFont="1" applyFill="1" applyBorder="1" applyAlignment="1" applyProtection="1">
      <alignment horizontal="center" vertical="center" wrapText="1"/>
    </xf>
    <xf numFmtId="0" fontId="47" fillId="2" borderId="65" xfId="0" applyFont="1" applyFill="1" applyBorder="1" applyAlignment="1" applyProtection="1">
      <alignment horizontal="center" vertical="center" wrapText="1"/>
    </xf>
    <xf numFmtId="0" fontId="47" fillId="2" borderId="51" xfId="0" applyFont="1" applyFill="1" applyBorder="1" applyAlignment="1" applyProtection="1">
      <alignment horizontal="center" vertical="center" wrapText="1"/>
    </xf>
    <xf numFmtId="0" fontId="47" fillId="2" borderId="66" xfId="0" applyFont="1" applyFill="1" applyBorder="1" applyAlignment="1" applyProtection="1">
      <alignment horizontal="center" vertical="center" wrapText="1"/>
    </xf>
    <xf numFmtId="0" fontId="47" fillId="2" borderId="53" xfId="0" applyFont="1" applyFill="1" applyBorder="1" applyAlignment="1" applyProtection="1">
      <alignment horizontal="center" vertical="center" wrapText="1"/>
    </xf>
    <xf numFmtId="0" fontId="47" fillId="2" borderId="57" xfId="0" applyFont="1" applyFill="1" applyBorder="1" applyAlignment="1" applyProtection="1">
      <alignment horizontal="center" vertical="center" wrapText="1"/>
    </xf>
    <xf numFmtId="0" fontId="47" fillId="2" borderId="41" xfId="0" applyFont="1" applyFill="1" applyBorder="1" applyAlignment="1" applyProtection="1">
      <alignment horizontal="center" vertical="center" wrapText="1"/>
    </xf>
    <xf numFmtId="0" fontId="43" fillId="2" borderId="22" xfId="0" applyFont="1" applyFill="1" applyBorder="1" applyAlignment="1" applyProtection="1">
      <alignment horizontal="left" wrapText="1"/>
    </xf>
    <xf numFmtId="0" fontId="61" fillId="2" borderId="1" xfId="0" applyFont="1" applyFill="1" applyBorder="1" applyAlignment="1" applyProtection="1">
      <alignment horizontal="center" vertical="center"/>
    </xf>
    <xf numFmtId="0" fontId="61" fillId="2" borderId="2" xfId="0" applyFont="1" applyFill="1" applyBorder="1" applyAlignment="1" applyProtection="1">
      <alignment horizontal="center" vertical="center"/>
    </xf>
    <xf numFmtId="0" fontId="61" fillId="2" borderId="3" xfId="0" applyFont="1" applyFill="1" applyBorder="1" applyAlignment="1" applyProtection="1">
      <alignment horizontal="center" vertical="center"/>
    </xf>
    <xf numFmtId="0" fontId="29" fillId="2" borderId="48" xfId="0" applyFont="1" applyFill="1" applyBorder="1" applyAlignment="1" applyProtection="1">
      <alignment horizontal="left" vertical="center" wrapText="1"/>
    </xf>
    <xf numFmtId="0" fontId="29" fillId="2" borderId="47" xfId="0" applyFont="1" applyFill="1" applyBorder="1" applyAlignment="1" applyProtection="1">
      <alignment horizontal="left" vertical="center" wrapText="1"/>
    </xf>
    <xf numFmtId="0" fontId="43" fillId="2" borderId="5" xfId="0" applyFont="1" applyFill="1" applyBorder="1" applyAlignment="1" applyProtection="1">
      <alignment horizontal="left" wrapText="1"/>
    </xf>
    <xf numFmtId="0" fontId="61" fillId="2" borderId="25" xfId="0" applyFont="1" applyFill="1" applyBorder="1" applyAlignment="1" applyProtection="1">
      <alignment horizontal="center" vertical="top" wrapText="1"/>
    </xf>
    <xf numFmtId="0" fontId="61" fillId="2" borderId="31" xfId="0" applyFont="1" applyFill="1" applyBorder="1" applyAlignment="1" applyProtection="1">
      <alignment horizontal="center" vertical="top" wrapText="1"/>
    </xf>
    <xf numFmtId="0" fontId="61" fillId="2" borderId="18" xfId="0" applyFont="1" applyFill="1" applyBorder="1" applyAlignment="1" applyProtection="1">
      <alignment horizontal="center" vertical="top" wrapText="1"/>
    </xf>
    <xf numFmtId="0" fontId="61" fillId="2" borderId="23" xfId="0" applyFont="1" applyFill="1" applyBorder="1" applyAlignment="1" applyProtection="1">
      <alignment horizontal="center" vertical="top" wrapText="1"/>
    </xf>
    <xf numFmtId="0" fontId="45" fillId="2" borderId="41" xfId="0" applyFont="1" applyFill="1" applyBorder="1" applyAlignment="1" applyProtection="1">
      <alignment horizontal="center" vertical="center" textRotation="90" wrapText="1"/>
    </xf>
    <xf numFmtId="0" fontId="45" fillId="2" borderId="60" xfId="0" applyFont="1" applyFill="1" applyBorder="1" applyAlignment="1" applyProtection="1">
      <alignment horizontal="center" vertical="center" textRotation="90" wrapText="1"/>
    </xf>
    <xf numFmtId="0" fontId="45" fillId="2" borderId="16" xfId="0" applyFont="1" applyFill="1" applyBorder="1" applyAlignment="1" applyProtection="1">
      <alignment horizontal="center" vertical="center" textRotation="90" wrapText="1"/>
    </xf>
    <xf numFmtId="0" fontId="45" fillId="2" borderId="48" xfId="0" applyFont="1" applyFill="1" applyBorder="1" applyAlignment="1" applyProtection="1">
      <alignment horizontal="left" vertical="center"/>
    </xf>
    <xf numFmtId="0" fontId="45" fillId="2" borderId="12" xfId="0" applyFont="1" applyFill="1" applyBorder="1" applyAlignment="1" applyProtection="1">
      <alignment horizontal="left" vertical="center"/>
    </xf>
    <xf numFmtId="0" fontId="45" fillId="2" borderId="47" xfId="0" applyFont="1" applyFill="1" applyBorder="1" applyAlignment="1" applyProtection="1">
      <alignment horizontal="left" vertical="center"/>
    </xf>
    <xf numFmtId="0" fontId="45" fillId="2" borderId="56" xfId="0" applyFont="1" applyFill="1" applyBorder="1" applyAlignment="1" applyProtection="1">
      <alignment horizontal="left" vertical="center" wrapText="1"/>
    </xf>
    <xf numFmtId="0" fontId="45" fillId="2" borderId="68" xfId="0" applyFont="1" applyFill="1" applyBorder="1" applyAlignment="1" applyProtection="1">
      <alignment horizontal="left" vertical="center" wrapText="1"/>
    </xf>
    <xf numFmtId="0" fontId="45" fillId="2" borderId="69" xfId="0" applyFont="1" applyFill="1" applyBorder="1" applyAlignment="1" applyProtection="1">
      <alignment horizontal="left" vertical="center" wrapText="1"/>
    </xf>
    <xf numFmtId="0" fontId="45" fillId="2" borderId="56" xfId="0" applyFont="1" applyFill="1" applyBorder="1" applyAlignment="1" applyProtection="1">
      <alignment horizontal="left" vertical="center"/>
    </xf>
    <xf numFmtId="0" fontId="45" fillId="2" borderId="65" xfId="0" applyFont="1" applyFill="1" applyBorder="1" applyAlignment="1" applyProtection="1">
      <alignment horizontal="left" vertical="center"/>
    </xf>
    <xf numFmtId="0" fontId="45" fillId="2" borderId="53" xfId="0" applyFont="1" applyFill="1" applyBorder="1" applyAlignment="1" applyProtection="1">
      <alignment horizontal="left" vertical="center"/>
    </xf>
    <xf numFmtId="0" fontId="45" fillId="2" borderId="57" xfId="0" applyFont="1" applyFill="1" applyBorder="1" applyAlignment="1" applyProtection="1">
      <alignment horizontal="left" vertical="center"/>
    </xf>
    <xf numFmtId="0" fontId="45" fillId="2" borderId="20" xfId="0" applyFont="1" applyFill="1" applyBorder="1" applyAlignment="1" applyProtection="1">
      <alignment horizontal="left" vertical="center" wrapText="1"/>
    </xf>
    <xf numFmtId="0" fontId="45" fillId="2" borderId="7" xfId="0" applyFont="1" applyFill="1" applyBorder="1" applyAlignment="1" applyProtection="1">
      <alignment horizontal="left" vertical="center" wrapText="1"/>
    </xf>
    <xf numFmtId="0" fontId="45" fillId="2" borderId="48" xfId="0" applyFont="1" applyFill="1" applyBorder="1" applyAlignment="1" applyProtection="1">
      <alignment horizontal="left" vertical="center" wrapText="1"/>
    </xf>
    <xf numFmtId="0" fontId="45" fillId="2" borderId="21" xfId="0" applyFont="1" applyFill="1" applyBorder="1" applyAlignment="1" applyProtection="1">
      <alignment horizontal="left" vertical="center" wrapText="1"/>
    </xf>
    <xf numFmtId="0" fontId="41" fillId="2" borderId="1" xfId="0" applyFont="1" applyFill="1" applyBorder="1" applyAlignment="1" applyProtection="1">
      <alignment horizontal="center" vertical="center"/>
    </xf>
    <xf numFmtId="0" fontId="41" fillId="2" borderId="2" xfId="0" applyFont="1" applyFill="1" applyBorder="1" applyAlignment="1" applyProtection="1">
      <alignment horizontal="center" vertical="center"/>
    </xf>
    <xf numFmtId="0" fontId="41" fillId="2" borderId="3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horizontal="left" vertical="center" wrapText="1"/>
    </xf>
    <xf numFmtId="0" fontId="45" fillId="2" borderId="25" xfId="0" applyFont="1" applyFill="1" applyBorder="1" applyAlignment="1" applyProtection="1">
      <alignment horizontal="left" vertical="center" wrapText="1"/>
    </xf>
    <xf numFmtId="0" fontId="45" fillId="2" borderId="67" xfId="0" applyFont="1" applyFill="1" applyBorder="1" applyAlignment="1" applyProtection="1">
      <alignment horizontal="left" vertical="center" wrapText="1"/>
    </xf>
    <xf numFmtId="0" fontId="45" fillId="2" borderId="19" xfId="0" applyFont="1" applyFill="1" applyBorder="1" applyAlignment="1" applyProtection="1">
      <alignment horizontal="left" vertical="center" wrapText="1"/>
    </xf>
    <xf numFmtId="0" fontId="45" fillId="2" borderId="20" xfId="0" applyFont="1" applyFill="1" applyBorder="1" applyAlignment="1" applyProtection="1">
      <alignment horizontal="center" vertical="center" textRotation="90" wrapText="1"/>
    </xf>
    <xf numFmtId="0" fontId="45" fillId="0" borderId="56" xfId="0" applyFont="1" applyFill="1" applyBorder="1" applyAlignment="1" applyProtection="1">
      <alignment horizontal="left" vertical="center" wrapText="1"/>
    </xf>
    <xf numFmtId="0" fontId="45" fillId="0" borderId="68" xfId="0" applyFont="1" applyFill="1" applyBorder="1" applyAlignment="1" applyProtection="1">
      <alignment horizontal="left" vertical="center" wrapText="1"/>
    </xf>
    <xf numFmtId="0" fontId="45" fillId="0" borderId="69" xfId="0" applyFont="1" applyFill="1" applyBorder="1" applyAlignment="1" applyProtection="1">
      <alignment horizontal="left" vertical="center" wrapText="1"/>
    </xf>
    <xf numFmtId="0" fontId="45" fillId="0" borderId="43" xfId="0" applyFont="1" applyFill="1" applyBorder="1" applyAlignment="1" applyProtection="1">
      <alignment horizontal="center" vertical="center" wrapText="1"/>
    </xf>
    <xf numFmtId="0" fontId="45" fillId="0" borderId="52" xfId="0" applyFont="1" applyFill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left" vertical="center" wrapText="1"/>
    </xf>
    <xf numFmtId="0" fontId="41" fillId="0" borderId="5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center" vertical="center"/>
    </xf>
    <xf numFmtId="0" fontId="45" fillId="0" borderId="41" xfId="0" applyFont="1" applyFill="1" applyBorder="1" applyAlignment="1" applyProtection="1">
      <alignment horizontal="center" vertical="center"/>
    </xf>
    <xf numFmtId="0" fontId="45" fillId="0" borderId="41" xfId="0" applyFont="1" applyFill="1" applyBorder="1" applyAlignment="1" applyProtection="1">
      <alignment horizontal="center" vertical="center" wrapText="1"/>
    </xf>
    <xf numFmtId="0" fontId="45" fillId="0" borderId="16" xfId="0" applyFont="1" applyFill="1" applyBorder="1" applyAlignment="1" applyProtection="1">
      <alignment horizontal="center" vertical="center" wrapText="1"/>
    </xf>
    <xf numFmtId="0" fontId="45" fillId="0" borderId="65" xfId="0" applyFont="1" applyFill="1" applyBorder="1" applyAlignment="1" applyProtection="1">
      <alignment horizontal="left" vertical="center" wrapText="1"/>
    </xf>
    <xf numFmtId="0" fontId="45" fillId="0" borderId="53" xfId="0" applyFont="1" applyFill="1" applyBorder="1" applyAlignment="1" applyProtection="1">
      <alignment horizontal="left" vertical="center" wrapText="1"/>
    </xf>
    <xf numFmtId="0" fontId="45" fillId="0" borderId="57" xfId="0" applyFont="1" applyFill="1" applyBorder="1" applyAlignment="1" applyProtection="1">
      <alignment horizontal="left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45" fillId="2" borderId="13" xfId="0" applyFont="1" applyFill="1" applyBorder="1" applyAlignment="1" applyProtection="1">
      <alignment horizontal="center" vertical="center"/>
    </xf>
    <xf numFmtId="0" fontId="41" fillId="2" borderId="13" xfId="0" applyFont="1" applyFill="1" applyBorder="1" applyAlignment="1" applyProtection="1">
      <alignment horizontal="center" vertical="center" textRotation="90"/>
    </xf>
    <xf numFmtId="0" fontId="53" fillId="0" borderId="13" xfId="0" applyFont="1" applyFill="1" applyBorder="1" applyAlignment="1" applyProtection="1">
      <alignment horizontal="center" vertical="center" wrapText="1"/>
    </xf>
    <xf numFmtId="0" fontId="53" fillId="2" borderId="18" xfId="0" applyFont="1" applyFill="1" applyBorder="1" applyAlignment="1" applyProtection="1">
      <alignment horizontal="center" vertical="center" wrapText="1"/>
    </xf>
    <xf numFmtId="0" fontId="53" fillId="2" borderId="25" xfId="0" applyFont="1" applyFill="1" applyBorder="1" applyAlignment="1" applyProtection="1">
      <alignment horizontal="center" vertical="center" wrapText="1"/>
    </xf>
    <xf numFmtId="0" fontId="53" fillId="2" borderId="19" xfId="0" applyFont="1" applyFill="1" applyBorder="1" applyAlignment="1" applyProtection="1">
      <alignment horizontal="center" vertical="center" wrapText="1"/>
    </xf>
    <xf numFmtId="0" fontId="33" fillId="2" borderId="59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33" fillId="2" borderId="36" xfId="0" applyFont="1" applyFill="1" applyBorder="1" applyAlignment="1" applyProtection="1">
      <alignment horizontal="center" vertical="center"/>
    </xf>
    <xf numFmtId="0" fontId="7" fillId="2" borderId="0" xfId="4" applyFont="1" applyFill="1" applyBorder="1" applyAlignment="1" applyProtection="1">
      <alignment horizontal="left" vertical="center" wrapText="1"/>
    </xf>
    <xf numFmtId="0" fontId="7" fillId="2" borderId="7" xfId="4" applyFont="1" applyFill="1" applyBorder="1" applyAlignment="1" applyProtection="1">
      <alignment horizontal="left" vertical="center" wrapText="1"/>
    </xf>
    <xf numFmtId="0" fontId="29" fillId="2" borderId="51" xfId="4" applyFont="1" applyFill="1" applyBorder="1" applyAlignment="1" applyProtection="1">
      <alignment horizontal="center" vertical="top" wrapText="1"/>
      <protection locked="0"/>
    </xf>
    <xf numFmtId="0" fontId="29" fillId="2" borderId="0" xfId="4" applyFont="1" applyFill="1" applyBorder="1" applyAlignment="1" applyProtection="1">
      <alignment horizontal="center" vertical="top" wrapText="1"/>
      <protection locked="0"/>
    </xf>
    <xf numFmtId="0" fontId="45" fillId="2" borderId="51" xfId="0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center" vertical="center"/>
    </xf>
    <xf numFmtId="0" fontId="44" fillId="2" borderId="0" xfId="0" applyFont="1" applyFill="1" applyAlignment="1" applyProtection="1">
      <alignment horizontal="center" vertical="center"/>
    </xf>
    <xf numFmtId="0" fontId="25" fillId="2" borderId="0" xfId="4" applyFont="1" applyFill="1" applyAlignment="1" applyProtection="1">
      <alignment horizontal="center" vertical="center"/>
    </xf>
    <xf numFmtId="0" fontId="27" fillId="2" borderId="0" xfId="4" applyFont="1" applyFill="1" applyAlignment="1" applyProtection="1">
      <alignment horizontal="center"/>
      <protection locked="0"/>
    </xf>
    <xf numFmtId="0" fontId="32" fillId="2" borderId="7" xfId="4" applyFont="1" applyFill="1" applyBorder="1" applyAlignment="1" applyProtection="1">
      <alignment horizontal="center" vertical="center"/>
    </xf>
    <xf numFmtId="0" fontId="28" fillId="2" borderId="51" xfId="4" applyFont="1" applyFill="1" applyBorder="1" applyAlignment="1" applyProtection="1">
      <alignment horizontal="center" vertical="center" wrapText="1"/>
    </xf>
    <xf numFmtId="0" fontId="28" fillId="2" borderId="0" xfId="4" applyFont="1" applyFill="1" applyBorder="1" applyAlignment="1" applyProtection="1">
      <alignment horizontal="center" vertical="center" wrapText="1"/>
    </xf>
    <xf numFmtId="0" fontId="29" fillId="2" borderId="51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72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59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textRotation="90"/>
    </xf>
    <xf numFmtId="0" fontId="41" fillId="2" borderId="40" xfId="0" applyFont="1" applyFill="1" applyBorder="1" applyAlignment="1">
      <alignment horizontal="center" vertical="center" textRotation="90"/>
    </xf>
    <xf numFmtId="0" fontId="41" fillId="2" borderId="37" xfId="0" applyFont="1" applyFill="1" applyBorder="1" applyAlignment="1">
      <alignment horizontal="center" vertical="center" textRotation="90"/>
    </xf>
    <xf numFmtId="0" fontId="41" fillId="2" borderId="13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73" fillId="2" borderId="72" xfId="0" applyFont="1" applyFill="1" applyBorder="1" applyAlignment="1">
      <alignment horizontal="center" vertical="center" wrapText="1"/>
    </xf>
    <xf numFmtId="0" fontId="73" fillId="2" borderId="63" xfId="0" applyFont="1" applyFill="1" applyBorder="1" applyAlignment="1">
      <alignment horizontal="center" vertical="center" wrapText="1"/>
    </xf>
    <xf numFmtId="0" fontId="29" fillId="2" borderId="44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59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42" fillId="2" borderId="59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73" fillId="2" borderId="13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70" xfId="0" applyFont="1" applyFill="1" applyBorder="1" applyAlignment="1">
      <alignment horizontal="center" vertical="center" wrapText="1"/>
    </xf>
    <xf numFmtId="0" fontId="41" fillId="2" borderId="71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42" fillId="2" borderId="44" xfId="0" applyFont="1" applyFill="1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77" fillId="2" borderId="72" xfId="0" applyFont="1" applyFill="1" applyBorder="1" applyAlignment="1">
      <alignment horizontal="center" vertical="center" wrapText="1"/>
    </xf>
    <xf numFmtId="0" fontId="77" fillId="2" borderId="73" xfId="0" applyFont="1" applyFill="1" applyBorder="1" applyAlignment="1">
      <alignment horizontal="center" vertical="center" wrapText="1"/>
    </xf>
    <xf numFmtId="0" fontId="77" fillId="2" borderId="63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37" fillId="2" borderId="59" xfId="0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horizontal="center" vertical="center"/>
    </xf>
    <xf numFmtId="0" fontId="37" fillId="2" borderId="36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38" fillId="2" borderId="58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left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left" vertical="center" wrapText="1"/>
    </xf>
    <xf numFmtId="0" fontId="41" fillId="2" borderId="50" xfId="0" applyFont="1" applyFill="1" applyBorder="1" applyAlignment="1">
      <alignment horizontal="left" vertical="center" wrapText="1"/>
    </xf>
    <xf numFmtId="0" fontId="41" fillId="2" borderId="21" xfId="0" applyFont="1" applyFill="1" applyBorder="1" applyAlignment="1">
      <alignment horizontal="left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left" vertical="center" wrapText="1"/>
    </xf>
    <xf numFmtId="0" fontId="42" fillId="2" borderId="21" xfId="0" applyFont="1" applyFill="1" applyBorder="1" applyAlignment="1">
      <alignment horizontal="left" vertical="center" wrapText="1"/>
    </xf>
    <xf numFmtId="0" fontId="41" fillId="2" borderId="31" xfId="0" applyFont="1" applyFill="1" applyBorder="1" applyAlignment="1">
      <alignment horizontal="left" vertical="center" wrapText="1"/>
    </xf>
    <xf numFmtId="0" fontId="41" fillId="2" borderId="24" xfId="0" applyFont="1" applyFill="1" applyBorder="1" applyAlignment="1">
      <alignment horizontal="left" vertical="center" wrapText="1"/>
    </xf>
    <xf numFmtId="0" fontId="41" fillId="2" borderId="23" xfId="0" applyFont="1" applyFill="1" applyBorder="1" applyAlignment="1">
      <alignment horizontal="left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50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left" vertical="center" wrapText="1"/>
    </xf>
    <xf numFmtId="0" fontId="41" fillId="2" borderId="25" xfId="0" applyFont="1" applyFill="1" applyBorder="1" applyAlignment="1">
      <alignment horizontal="left" vertical="center" wrapText="1"/>
    </xf>
    <xf numFmtId="0" fontId="41" fillId="2" borderId="19" xfId="0" applyFont="1" applyFill="1" applyBorder="1" applyAlignment="1">
      <alignment horizontal="left" vertical="center" wrapText="1"/>
    </xf>
    <xf numFmtId="0" fontId="41" fillId="2" borderId="13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 vertical="center"/>
    </xf>
    <xf numFmtId="0" fontId="41" fillId="2" borderId="48" xfId="0" applyFont="1" applyFill="1" applyBorder="1" applyAlignment="1">
      <alignment horizontal="left" vertical="center" wrapText="1"/>
    </xf>
    <xf numFmtId="0" fontId="41" fillId="2" borderId="47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1" fillId="0" borderId="7" xfId="0" applyFont="1" applyBorder="1" applyAlignment="1">
      <alignment horizontal="left" wrapText="1"/>
    </xf>
    <xf numFmtId="0" fontId="41" fillId="0" borderId="21" xfId="0" applyFont="1" applyBorder="1" applyAlignment="1">
      <alignment horizontal="left" wrapText="1"/>
    </xf>
    <xf numFmtId="0" fontId="41" fillId="2" borderId="70" xfId="0" applyFont="1" applyFill="1" applyBorder="1" applyAlignment="1">
      <alignment horizontal="left" vertical="center" wrapText="1"/>
    </xf>
    <xf numFmtId="0" fontId="41" fillId="2" borderId="71" xfId="0" applyFont="1" applyFill="1" applyBorder="1" applyAlignment="1">
      <alignment horizontal="left" vertical="center" wrapText="1"/>
    </xf>
    <xf numFmtId="0" fontId="41" fillId="2" borderId="46" xfId="0" applyFont="1" applyFill="1" applyBorder="1" applyAlignment="1">
      <alignment horizontal="left" vertical="center" wrapText="1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Інформація" xfId="5"/>
    <cellStyle name="Обычный_Помилки" xfId="6"/>
    <cellStyle name="Обычный_Функции" xfId="7"/>
    <cellStyle name="Процентный" xfId="8" builtinId="5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6" dropStyle="combo" dx="19" fmlaLink="$T$14" fmlaRange="$T$1:$T$13" sel="13" val="0"/>
</file>

<file path=xl/ctrlProps/ctrlProp2.xml><?xml version="1.0" encoding="utf-8"?>
<formControlPr xmlns="http://schemas.microsoft.com/office/spreadsheetml/2009/9/main" objectType="Drop" dropLines="4" dropStyle="combo" dx="19" fmlaLink="$X$5" fmlaRange="$X$1:$X$4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Lines="13" dropStyle="combo" dx="19" fmlaLink="'Таблиця 1'!$T$15" fmlaRange="'Таблиця 1'!$T$1:$T$13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defaultColWidth="0.75" defaultRowHeight="4.9000000000000004" customHeight="1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58"/>
  <sheetViews>
    <sheetView showZeros="0" tabSelected="1" zoomScale="85" zoomScaleNormal="70" workbookViewId="0">
      <pane ySplit="1" topLeftCell="A20" activePane="bottomLeft" state="frozen"/>
      <selection sqref="A1:T1"/>
      <selection pane="bottomLeft" activeCell="J48" sqref="J48"/>
    </sheetView>
  </sheetViews>
  <sheetFormatPr defaultColWidth="9" defaultRowHeight="12.75"/>
  <cols>
    <col min="1" max="1" width="4.375" style="89" customWidth="1"/>
    <col min="2" max="2" width="5.875" style="89" customWidth="1"/>
    <col min="3" max="3" width="45.125" style="89" customWidth="1"/>
    <col min="4" max="4" width="3" style="89" customWidth="1"/>
    <col min="5" max="5" width="9.125" style="89" customWidth="1"/>
    <col min="6" max="6" width="9.875" style="89" customWidth="1"/>
    <col min="7" max="7" width="10" style="89" customWidth="1"/>
    <col min="8" max="8" width="9.875" style="89" customWidth="1"/>
    <col min="9" max="9" width="7.5" style="89" customWidth="1"/>
    <col min="10" max="10" width="9.375" style="89" customWidth="1"/>
    <col min="11" max="11" width="10.25" style="89" customWidth="1"/>
    <col min="12" max="12" width="9.25" style="89" customWidth="1"/>
    <col min="13" max="19" width="9" style="89"/>
    <col min="20" max="20" width="39.25" style="89" bestFit="1" customWidth="1"/>
    <col min="21" max="16384" width="9" style="89"/>
  </cols>
  <sheetData>
    <row r="1" spans="1:73" ht="60" customHeight="1">
      <c r="A1" s="80"/>
      <c r="B1" s="80"/>
      <c r="C1" s="80"/>
      <c r="D1" s="80"/>
      <c r="E1" s="80"/>
      <c r="F1" s="81"/>
      <c r="G1" s="82">
        <v>2015</v>
      </c>
      <c r="H1" s="83" t="s">
        <v>321</v>
      </c>
      <c r="I1" s="82"/>
      <c r="J1" s="83"/>
      <c r="K1" s="84"/>
      <c r="L1" s="210" t="s">
        <v>690</v>
      </c>
      <c r="M1" s="85"/>
      <c r="N1" s="85"/>
      <c r="O1" s="85"/>
      <c r="P1" s="85"/>
      <c r="Q1" s="85"/>
      <c r="R1" s="85"/>
      <c r="S1" s="86"/>
      <c r="T1" s="157" t="s">
        <v>695</v>
      </c>
      <c r="U1" s="85"/>
      <c r="V1" s="85"/>
      <c r="W1" s="88"/>
      <c r="X1" s="85" t="s">
        <v>329</v>
      </c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</row>
    <row r="2" spans="1:73" ht="16.5" thickBot="1">
      <c r="A2" s="400" t="s">
        <v>233</v>
      </c>
      <c r="B2" s="400"/>
      <c r="C2" s="400"/>
      <c r="D2" s="400"/>
      <c r="E2" s="400"/>
      <c r="F2" s="400"/>
      <c r="G2" s="400"/>
      <c r="H2" s="400"/>
      <c r="I2" s="400"/>
      <c r="J2" s="400"/>
      <c r="K2" s="288"/>
      <c r="S2" s="289"/>
      <c r="T2" s="157" t="s">
        <v>696</v>
      </c>
      <c r="U2" s="92"/>
      <c r="V2" s="85"/>
      <c r="W2" s="88"/>
      <c r="X2" s="87" t="s">
        <v>322</v>
      </c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</row>
    <row r="3" spans="1:73" ht="68.25" customHeight="1">
      <c r="A3" s="401"/>
      <c r="B3" s="402"/>
      <c r="C3" s="403"/>
      <c r="D3" s="396" t="s">
        <v>328</v>
      </c>
      <c r="E3" s="398" t="s">
        <v>413</v>
      </c>
      <c r="F3" s="399"/>
      <c r="G3" s="398" t="s">
        <v>234</v>
      </c>
      <c r="H3" s="399"/>
      <c r="I3" s="398" t="s">
        <v>415</v>
      </c>
      <c r="J3" s="399"/>
      <c r="S3" s="289"/>
      <c r="T3" s="157" t="s">
        <v>697</v>
      </c>
      <c r="U3" s="92"/>
      <c r="V3" s="85"/>
      <c r="W3" s="88"/>
      <c r="X3" s="85" t="s">
        <v>330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</row>
    <row r="4" spans="1:73" ht="60" customHeight="1" thickBot="1">
      <c r="A4" s="404"/>
      <c r="B4" s="405"/>
      <c r="C4" s="406"/>
      <c r="D4" s="397"/>
      <c r="E4" s="225" t="s">
        <v>235</v>
      </c>
      <c r="F4" s="93" t="s">
        <v>350</v>
      </c>
      <c r="G4" s="225" t="s">
        <v>235</v>
      </c>
      <c r="H4" s="93" t="s">
        <v>350</v>
      </c>
      <c r="I4" s="225" t="s">
        <v>235</v>
      </c>
      <c r="J4" s="93" t="s">
        <v>293</v>
      </c>
      <c r="S4" s="289"/>
      <c r="T4" s="157" t="s">
        <v>698</v>
      </c>
      <c r="U4" s="92"/>
      <c r="V4" s="85"/>
      <c r="W4" s="88"/>
      <c r="X4" s="87" t="s">
        <v>327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</row>
    <row r="5" spans="1:73" ht="16.5" thickBot="1">
      <c r="A5" s="369" t="s">
        <v>323</v>
      </c>
      <c r="B5" s="370"/>
      <c r="C5" s="371"/>
      <c r="D5" s="233" t="s">
        <v>324</v>
      </c>
      <c r="E5" s="234">
        <v>1</v>
      </c>
      <c r="F5" s="231">
        <v>2</v>
      </c>
      <c r="G5" s="235">
        <v>3</v>
      </c>
      <c r="H5" s="232">
        <v>4</v>
      </c>
      <c r="I5" s="234">
        <v>5</v>
      </c>
      <c r="J5" s="232">
        <v>6</v>
      </c>
      <c r="K5" s="290"/>
      <c r="S5" s="289"/>
      <c r="T5" s="157" t="s">
        <v>699</v>
      </c>
      <c r="U5" s="92"/>
      <c r="V5" s="85"/>
      <c r="W5" s="85"/>
      <c r="X5" s="85">
        <v>1</v>
      </c>
      <c r="Y5" s="85">
        <f>X5*2</f>
        <v>2</v>
      </c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</row>
    <row r="6" spans="1:73" ht="17.25" customHeight="1">
      <c r="A6" s="374" t="s">
        <v>247</v>
      </c>
      <c r="B6" s="375"/>
      <c r="C6" s="376"/>
      <c r="D6" s="217">
        <v>1</v>
      </c>
      <c r="E6" s="100"/>
      <c r="F6" s="101"/>
      <c r="G6" s="100"/>
      <c r="H6" s="101"/>
      <c r="I6" s="100"/>
      <c r="J6" s="101"/>
      <c r="K6" s="291"/>
      <c r="L6" s="292"/>
      <c r="S6" s="289"/>
      <c r="T6" s="157" t="s">
        <v>700</v>
      </c>
      <c r="U6" s="92"/>
      <c r="V6" s="85"/>
      <c r="W6" s="85"/>
      <c r="X6" s="87">
        <v>1</v>
      </c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</row>
    <row r="7" spans="1:73" ht="17.25" customHeight="1">
      <c r="A7" s="377" t="s">
        <v>248</v>
      </c>
      <c r="B7" s="372"/>
      <c r="C7" s="373"/>
      <c r="D7" s="217">
        <v>2</v>
      </c>
      <c r="E7" s="104"/>
      <c r="F7" s="102"/>
      <c r="G7" s="104"/>
      <c r="H7" s="102"/>
      <c r="I7" s="104"/>
      <c r="J7" s="102"/>
      <c r="K7" s="291"/>
      <c r="L7" s="292"/>
      <c r="S7" s="289"/>
      <c r="T7" s="157" t="s">
        <v>701</v>
      </c>
      <c r="U7" s="92"/>
      <c r="V7" s="85"/>
      <c r="W7" s="85"/>
      <c r="X7" s="87">
        <v>1</v>
      </c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</row>
    <row r="8" spans="1:73" ht="17.25" customHeight="1">
      <c r="A8" s="377" t="s">
        <v>249</v>
      </c>
      <c r="B8" s="372"/>
      <c r="C8" s="373"/>
      <c r="D8" s="217">
        <v>3</v>
      </c>
      <c r="E8" s="104"/>
      <c r="F8" s="102"/>
      <c r="G8" s="104"/>
      <c r="H8" s="102"/>
      <c r="I8" s="104"/>
      <c r="J8" s="102"/>
      <c r="K8" s="291"/>
      <c r="L8" s="292"/>
      <c r="S8" s="289"/>
      <c r="T8" s="157" t="s">
        <v>702</v>
      </c>
      <c r="U8" s="92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</row>
    <row r="9" spans="1:73" ht="17.25" customHeight="1">
      <c r="A9" s="377" t="s">
        <v>250</v>
      </c>
      <c r="B9" s="372"/>
      <c r="C9" s="373"/>
      <c r="D9" s="217">
        <v>4</v>
      </c>
      <c r="E9" s="104"/>
      <c r="F9" s="102"/>
      <c r="G9" s="104"/>
      <c r="H9" s="102"/>
      <c r="I9" s="104"/>
      <c r="J9" s="102"/>
      <c r="K9" s="291"/>
      <c r="L9" s="292"/>
      <c r="S9" s="289"/>
      <c r="T9" s="157" t="s">
        <v>703</v>
      </c>
      <c r="U9" s="92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</row>
    <row r="10" spans="1:73" ht="17.25" customHeight="1">
      <c r="A10" s="377" t="s">
        <v>251</v>
      </c>
      <c r="B10" s="372"/>
      <c r="C10" s="373"/>
      <c r="D10" s="217">
        <v>5</v>
      </c>
      <c r="E10" s="104">
        <v>3</v>
      </c>
      <c r="F10" s="102">
        <v>4</v>
      </c>
      <c r="G10" s="104"/>
      <c r="H10" s="102"/>
      <c r="I10" s="104">
        <v>2</v>
      </c>
      <c r="J10" s="102">
        <v>2</v>
      </c>
      <c r="K10" s="291"/>
      <c r="L10" s="292"/>
      <c r="S10" s="289"/>
      <c r="T10" s="157" t="s">
        <v>704</v>
      </c>
      <c r="U10" s="92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</row>
    <row r="11" spans="1:73" ht="17.25" customHeight="1">
      <c r="A11" s="378" t="s">
        <v>252</v>
      </c>
      <c r="B11" s="372" t="s">
        <v>253</v>
      </c>
      <c r="C11" s="373"/>
      <c r="D11" s="217">
        <v>6</v>
      </c>
      <c r="E11" s="104"/>
      <c r="F11" s="102"/>
      <c r="G11" s="104"/>
      <c r="H11" s="102"/>
      <c r="I11" s="104">
        <v>1</v>
      </c>
      <c r="J11" s="102">
        <v>1</v>
      </c>
      <c r="K11" s="291"/>
      <c r="L11" s="292"/>
      <c r="S11" s="289"/>
      <c r="T11" s="157" t="s">
        <v>705</v>
      </c>
      <c r="U11" s="92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</row>
    <row r="12" spans="1:73" ht="17.25" customHeight="1">
      <c r="A12" s="378"/>
      <c r="B12" s="387" t="s">
        <v>420</v>
      </c>
      <c r="C12" s="298" t="s">
        <v>290</v>
      </c>
      <c r="D12" s="217">
        <v>7</v>
      </c>
      <c r="E12" s="104"/>
      <c r="F12" s="102"/>
      <c r="G12" s="104"/>
      <c r="H12" s="102"/>
      <c r="I12" s="104">
        <v>1</v>
      </c>
      <c r="J12" s="102">
        <v>1</v>
      </c>
      <c r="K12" s="291"/>
      <c r="L12" s="292"/>
      <c r="S12" s="289"/>
      <c r="T12" s="157" t="s">
        <v>814</v>
      </c>
      <c r="U12" s="92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</row>
    <row r="13" spans="1:73" ht="32.25" customHeight="1">
      <c r="A13" s="378"/>
      <c r="B13" s="387"/>
      <c r="C13" s="298" t="s">
        <v>289</v>
      </c>
      <c r="D13" s="217">
        <v>8</v>
      </c>
      <c r="E13" s="104"/>
      <c r="F13" s="102"/>
      <c r="G13" s="104"/>
      <c r="H13" s="102"/>
      <c r="I13" s="104">
        <v>1</v>
      </c>
      <c r="J13" s="102">
        <v>1</v>
      </c>
      <c r="K13" s="291"/>
      <c r="L13" s="292"/>
      <c r="S13" s="289"/>
      <c r="T13" s="364" t="s">
        <v>706</v>
      </c>
      <c r="U13" s="92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</row>
    <row r="14" spans="1:73" ht="17.25" customHeight="1">
      <c r="A14" s="378"/>
      <c r="B14" s="372" t="s">
        <v>254</v>
      </c>
      <c r="C14" s="373"/>
      <c r="D14" s="217">
        <v>9</v>
      </c>
      <c r="E14" s="104">
        <v>1</v>
      </c>
      <c r="F14" s="102">
        <v>2</v>
      </c>
      <c r="G14" s="104"/>
      <c r="H14" s="102"/>
      <c r="I14" s="104"/>
      <c r="J14" s="102"/>
      <c r="K14" s="291"/>
      <c r="L14" s="292"/>
      <c r="S14" s="289"/>
      <c r="T14" s="157">
        <v>13</v>
      </c>
      <c r="U14" s="92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</row>
    <row r="15" spans="1:73" ht="17.25" customHeight="1">
      <c r="A15" s="378"/>
      <c r="B15" s="372" t="s">
        <v>255</v>
      </c>
      <c r="C15" s="373"/>
      <c r="D15" s="217">
        <v>10</v>
      </c>
      <c r="E15" s="104"/>
      <c r="F15" s="102"/>
      <c r="G15" s="104"/>
      <c r="H15" s="102"/>
      <c r="I15" s="104"/>
      <c r="J15" s="102"/>
      <c r="K15" s="291"/>
      <c r="L15" s="292"/>
      <c r="S15" s="289"/>
      <c r="T15" s="157">
        <v>1</v>
      </c>
      <c r="U15" s="92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</row>
    <row r="16" spans="1:73" ht="17.25" customHeight="1">
      <c r="A16" s="377" t="s">
        <v>256</v>
      </c>
      <c r="B16" s="372"/>
      <c r="C16" s="373"/>
      <c r="D16" s="217">
        <v>11</v>
      </c>
      <c r="E16" s="104"/>
      <c r="F16" s="102"/>
      <c r="G16" s="104"/>
      <c r="H16" s="102"/>
      <c r="I16" s="104"/>
      <c r="J16" s="102"/>
      <c r="K16" s="291"/>
      <c r="L16" s="292"/>
      <c r="S16" s="289"/>
      <c r="T16" s="85"/>
      <c r="U16" s="92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</row>
    <row r="17" spans="1:73" ht="17.25" customHeight="1">
      <c r="A17" s="377" t="s">
        <v>291</v>
      </c>
      <c r="B17" s="372"/>
      <c r="C17" s="373"/>
      <c r="D17" s="217">
        <v>12</v>
      </c>
      <c r="E17" s="104"/>
      <c r="F17" s="102"/>
      <c r="G17" s="104"/>
      <c r="H17" s="102"/>
      <c r="I17" s="104"/>
      <c r="J17" s="102"/>
      <c r="K17" s="291"/>
      <c r="L17" s="292"/>
      <c r="S17" s="289"/>
      <c r="U17" s="92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</row>
    <row r="18" spans="1:73" ht="17.25" customHeight="1">
      <c r="A18" s="377" t="s">
        <v>257</v>
      </c>
      <c r="B18" s="372"/>
      <c r="C18" s="373"/>
      <c r="D18" s="217">
        <v>13</v>
      </c>
      <c r="E18" s="104">
        <v>2</v>
      </c>
      <c r="F18" s="102">
        <v>2</v>
      </c>
      <c r="G18" s="104"/>
      <c r="H18" s="102"/>
      <c r="I18" s="104">
        <v>3</v>
      </c>
      <c r="J18" s="102">
        <v>3</v>
      </c>
      <c r="K18" s="291"/>
      <c r="L18" s="292"/>
      <c r="S18" s="289"/>
      <c r="U18" s="92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</row>
    <row r="19" spans="1:73" ht="17.25" customHeight="1">
      <c r="A19" s="377" t="s">
        <v>258</v>
      </c>
      <c r="B19" s="372"/>
      <c r="C19" s="373"/>
      <c r="D19" s="217">
        <v>14</v>
      </c>
      <c r="E19" s="104"/>
      <c r="F19" s="102"/>
      <c r="G19" s="104"/>
      <c r="H19" s="102"/>
      <c r="I19" s="104"/>
      <c r="J19" s="102"/>
      <c r="K19" s="291"/>
      <c r="L19" s="292"/>
      <c r="S19" s="289"/>
      <c r="U19" s="92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</row>
    <row r="20" spans="1:73" ht="17.25" customHeight="1">
      <c r="A20" s="377" t="s">
        <v>259</v>
      </c>
      <c r="B20" s="372"/>
      <c r="C20" s="373"/>
      <c r="D20" s="217">
        <v>15</v>
      </c>
      <c r="E20" s="104">
        <v>1</v>
      </c>
      <c r="F20" s="102">
        <v>1</v>
      </c>
      <c r="G20" s="104"/>
      <c r="H20" s="102"/>
      <c r="I20" s="104"/>
      <c r="J20" s="102"/>
      <c r="K20" s="291"/>
      <c r="L20" s="292"/>
      <c r="S20" s="289"/>
      <c r="U20" s="92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</row>
    <row r="21" spans="1:73" ht="17.25" customHeight="1">
      <c r="A21" s="377" t="s">
        <v>260</v>
      </c>
      <c r="B21" s="372"/>
      <c r="C21" s="373"/>
      <c r="D21" s="217">
        <v>16</v>
      </c>
      <c r="E21" s="104">
        <v>3</v>
      </c>
      <c r="F21" s="102">
        <v>3</v>
      </c>
      <c r="G21" s="104"/>
      <c r="H21" s="102"/>
      <c r="I21" s="104">
        <v>13</v>
      </c>
      <c r="J21" s="102">
        <v>13</v>
      </c>
      <c r="K21" s="291"/>
      <c r="L21" s="292"/>
      <c r="S21" s="289"/>
      <c r="U21" s="92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</row>
    <row r="22" spans="1:73" ht="17.25" customHeight="1">
      <c r="A22" s="378" t="s">
        <v>252</v>
      </c>
      <c r="B22" s="372" t="s">
        <v>261</v>
      </c>
      <c r="C22" s="373"/>
      <c r="D22" s="217">
        <v>17</v>
      </c>
      <c r="E22" s="104"/>
      <c r="F22" s="102"/>
      <c r="G22" s="104"/>
      <c r="H22" s="102"/>
      <c r="I22" s="104">
        <v>1</v>
      </c>
      <c r="J22" s="102">
        <v>1</v>
      </c>
      <c r="K22" s="291"/>
      <c r="L22" s="292"/>
      <c r="S22" s="289"/>
      <c r="U22" s="92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</row>
    <row r="23" spans="1:73" ht="17.25" customHeight="1">
      <c r="A23" s="378"/>
      <c r="B23" s="372" t="s">
        <v>263</v>
      </c>
      <c r="C23" s="373"/>
      <c r="D23" s="217">
        <v>18</v>
      </c>
      <c r="E23" s="104"/>
      <c r="F23" s="102"/>
      <c r="G23" s="104"/>
      <c r="H23" s="102"/>
      <c r="I23" s="104">
        <v>7</v>
      </c>
      <c r="J23" s="102">
        <v>7</v>
      </c>
      <c r="K23" s="291"/>
      <c r="L23" s="292"/>
      <c r="S23" s="289"/>
      <c r="U23" s="92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</row>
    <row r="24" spans="1:73" ht="17.25" customHeight="1">
      <c r="A24" s="378"/>
      <c r="B24" s="372" t="s">
        <v>264</v>
      </c>
      <c r="C24" s="373"/>
      <c r="D24" s="217">
        <v>19</v>
      </c>
      <c r="E24" s="104"/>
      <c r="F24" s="102"/>
      <c r="G24" s="104"/>
      <c r="H24" s="102"/>
      <c r="I24" s="104">
        <v>1</v>
      </c>
      <c r="J24" s="102">
        <v>1</v>
      </c>
      <c r="K24" s="291"/>
      <c r="L24" s="292"/>
      <c r="S24" s="289"/>
      <c r="U24" s="92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</row>
    <row r="25" spans="1:73" ht="17.25" customHeight="1">
      <c r="A25" s="378"/>
      <c r="B25" s="372" t="s">
        <v>265</v>
      </c>
      <c r="C25" s="373"/>
      <c r="D25" s="217">
        <v>20</v>
      </c>
      <c r="E25" s="104"/>
      <c r="F25" s="102"/>
      <c r="G25" s="104"/>
      <c r="H25" s="102"/>
      <c r="I25" s="104"/>
      <c r="J25" s="102"/>
      <c r="K25" s="291"/>
      <c r="L25" s="292"/>
      <c r="S25" s="289"/>
      <c r="U25" s="92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</row>
    <row r="26" spans="1:73" ht="17.25" customHeight="1">
      <c r="A26" s="378"/>
      <c r="B26" s="372" t="s">
        <v>266</v>
      </c>
      <c r="C26" s="373"/>
      <c r="D26" s="217">
        <v>21</v>
      </c>
      <c r="E26" s="104">
        <v>3</v>
      </c>
      <c r="F26" s="102">
        <v>3</v>
      </c>
      <c r="G26" s="104"/>
      <c r="H26" s="102"/>
      <c r="I26" s="104">
        <v>4</v>
      </c>
      <c r="J26" s="102">
        <v>4</v>
      </c>
      <c r="K26" s="291"/>
      <c r="L26" s="292"/>
      <c r="S26" s="289"/>
      <c r="U26" s="92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</row>
    <row r="27" spans="1:73" ht="17.25" customHeight="1">
      <c r="A27" s="378"/>
      <c r="B27" s="299" t="s">
        <v>420</v>
      </c>
      <c r="C27" s="298" t="s">
        <v>267</v>
      </c>
      <c r="D27" s="217">
        <v>22</v>
      </c>
      <c r="E27" s="104">
        <v>2</v>
      </c>
      <c r="F27" s="102">
        <v>2</v>
      </c>
      <c r="G27" s="104"/>
      <c r="H27" s="102"/>
      <c r="I27" s="104">
        <v>3</v>
      </c>
      <c r="J27" s="102">
        <v>3</v>
      </c>
      <c r="K27" s="291"/>
      <c r="L27" s="292"/>
      <c r="S27" s="289"/>
      <c r="U27" s="92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</row>
    <row r="28" spans="1:73" ht="17.25" customHeight="1">
      <c r="A28" s="377" t="s">
        <v>268</v>
      </c>
      <c r="B28" s="372"/>
      <c r="C28" s="373"/>
      <c r="D28" s="217">
        <v>23</v>
      </c>
      <c r="E28" s="104">
        <v>62</v>
      </c>
      <c r="F28" s="102">
        <v>65</v>
      </c>
      <c r="G28" s="104"/>
      <c r="H28" s="102"/>
      <c r="I28" s="104">
        <v>7</v>
      </c>
      <c r="J28" s="102">
        <v>7</v>
      </c>
      <c r="K28" s="291"/>
      <c r="L28" s="292"/>
      <c r="S28" s="289"/>
      <c r="U28" s="92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</row>
    <row r="29" spans="1:73" ht="17.25" customHeight="1">
      <c r="A29" s="377" t="s">
        <v>269</v>
      </c>
      <c r="B29" s="372"/>
      <c r="C29" s="373"/>
      <c r="D29" s="217">
        <v>24</v>
      </c>
      <c r="E29" s="104">
        <v>4</v>
      </c>
      <c r="F29" s="102">
        <v>4</v>
      </c>
      <c r="G29" s="104"/>
      <c r="H29" s="102"/>
      <c r="I29" s="104">
        <v>4</v>
      </c>
      <c r="J29" s="102">
        <v>4</v>
      </c>
      <c r="K29" s="291"/>
      <c r="L29" s="292"/>
      <c r="S29" s="289"/>
      <c r="U29" s="92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</row>
    <row r="30" spans="1:73" ht="17.25" customHeight="1">
      <c r="A30" s="394" t="s">
        <v>270</v>
      </c>
      <c r="B30" s="395"/>
      <c r="C30" s="298" t="s">
        <v>271</v>
      </c>
      <c r="D30" s="217">
        <v>25</v>
      </c>
      <c r="E30" s="104">
        <v>1</v>
      </c>
      <c r="F30" s="102">
        <v>1</v>
      </c>
      <c r="G30" s="104"/>
      <c r="H30" s="102"/>
      <c r="I30" s="104">
        <v>1</v>
      </c>
      <c r="J30" s="102">
        <v>1</v>
      </c>
      <c r="K30" s="291"/>
      <c r="L30" s="292"/>
      <c r="S30" s="289"/>
      <c r="U30" s="92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</row>
    <row r="31" spans="1:73" ht="17.25" customHeight="1">
      <c r="A31" s="377" t="s">
        <v>272</v>
      </c>
      <c r="B31" s="372"/>
      <c r="C31" s="373"/>
      <c r="D31" s="217">
        <v>26</v>
      </c>
      <c r="E31" s="104">
        <v>154</v>
      </c>
      <c r="F31" s="102">
        <v>154</v>
      </c>
      <c r="G31" s="104">
        <v>3</v>
      </c>
      <c r="H31" s="102">
        <v>3</v>
      </c>
      <c r="I31" s="104">
        <v>18</v>
      </c>
      <c r="J31" s="102">
        <v>16</v>
      </c>
      <c r="K31" s="291"/>
      <c r="L31" s="292"/>
      <c r="S31" s="289"/>
      <c r="U31" s="92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</row>
    <row r="32" spans="1:73" ht="17.25" customHeight="1">
      <c r="A32" s="377" t="s">
        <v>273</v>
      </c>
      <c r="B32" s="372"/>
      <c r="C32" s="373"/>
      <c r="D32" s="217">
        <v>27</v>
      </c>
      <c r="E32" s="104">
        <v>25</v>
      </c>
      <c r="F32" s="102">
        <v>25</v>
      </c>
      <c r="G32" s="104"/>
      <c r="H32" s="102"/>
      <c r="I32" s="104">
        <v>16</v>
      </c>
      <c r="J32" s="102">
        <v>16</v>
      </c>
      <c r="K32" s="291"/>
      <c r="L32" s="292"/>
      <c r="S32" s="289"/>
      <c r="U32" s="92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</row>
    <row r="33" spans="1:73" ht="17.25" customHeight="1">
      <c r="A33" s="394" t="s">
        <v>292</v>
      </c>
      <c r="B33" s="395"/>
      <c r="C33" s="298" t="s">
        <v>274</v>
      </c>
      <c r="D33" s="217">
        <v>28</v>
      </c>
      <c r="E33" s="104">
        <v>3</v>
      </c>
      <c r="F33" s="102">
        <v>3</v>
      </c>
      <c r="G33" s="104"/>
      <c r="H33" s="102"/>
      <c r="I33" s="104">
        <v>5</v>
      </c>
      <c r="J33" s="102">
        <v>5</v>
      </c>
      <c r="K33" s="291"/>
      <c r="L33" s="292"/>
      <c r="S33" s="289"/>
      <c r="U33" s="9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</row>
    <row r="34" spans="1:73" ht="32.25" customHeight="1">
      <c r="A34" s="394"/>
      <c r="B34" s="395"/>
      <c r="C34" s="298" t="s">
        <v>275</v>
      </c>
      <c r="D34" s="217">
        <v>29</v>
      </c>
      <c r="E34" s="104">
        <v>3</v>
      </c>
      <c r="F34" s="102">
        <v>3</v>
      </c>
      <c r="G34" s="104"/>
      <c r="H34" s="102"/>
      <c r="I34" s="104">
        <v>8</v>
      </c>
      <c r="J34" s="102">
        <v>8</v>
      </c>
      <c r="K34" s="291"/>
      <c r="L34" s="292"/>
      <c r="S34" s="289"/>
      <c r="U34" s="9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</row>
    <row r="35" spans="1:73" ht="17.25" customHeight="1">
      <c r="A35" s="377" t="s">
        <v>276</v>
      </c>
      <c r="B35" s="372"/>
      <c r="C35" s="373"/>
      <c r="D35" s="217">
        <v>30</v>
      </c>
      <c r="E35" s="104">
        <v>4</v>
      </c>
      <c r="F35" s="102">
        <v>4</v>
      </c>
      <c r="G35" s="104">
        <v>1</v>
      </c>
      <c r="H35" s="102">
        <v>1</v>
      </c>
      <c r="I35" s="104">
        <v>1</v>
      </c>
      <c r="J35" s="102">
        <v>1</v>
      </c>
      <c r="K35" s="291"/>
      <c r="L35" s="292"/>
      <c r="S35" s="289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</row>
    <row r="36" spans="1:73" ht="17.25" customHeight="1">
      <c r="A36" s="377" t="s">
        <v>277</v>
      </c>
      <c r="B36" s="372"/>
      <c r="C36" s="373"/>
      <c r="D36" s="217">
        <v>31</v>
      </c>
      <c r="E36" s="104">
        <v>4</v>
      </c>
      <c r="F36" s="102">
        <v>4</v>
      </c>
      <c r="G36" s="104"/>
      <c r="H36" s="102"/>
      <c r="I36" s="104">
        <v>4</v>
      </c>
      <c r="J36" s="102">
        <v>4</v>
      </c>
      <c r="K36" s="291"/>
      <c r="L36" s="292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</row>
    <row r="37" spans="1:73" ht="17.25" customHeight="1">
      <c r="A37" s="377" t="s">
        <v>278</v>
      </c>
      <c r="B37" s="372"/>
      <c r="C37" s="373"/>
      <c r="D37" s="217">
        <v>32</v>
      </c>
      <c r="E37" s="104"/>
      <c r="F37" s="102"/>
      <c r="G37" s="104"/>
      <c r="H37" s="102"/>
      <c r="I37" s="104"/>
      <c r="J37" s="102"/>
      <c r="K37" s="291"/>
      <c r="L37" s="292"/>
      <c r="U37" s="85"/>
      <c r="V37" s="85"/>
      <c r="W37" s="97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</row>
    <row r="38" spans="1:73" ht="17.25" customHeight="1">
      <c r="A38" s="377" t="s">
        <v>281</v>
      </c>
      <c r="B38" s="372"/>
      <c r="C38" s="373"/>
      <c r="D38" s="217">
        <v>33</v>
      </c>
      <c r="E38" s="104"/>
      <c r="F38" s="102"/>
      <c r="G38" s="104"/>
      <c r="H38" s="102"/>
      <c r="I38" s="104"/>
      <c r="J38" s="102"/>
      <c r="K38" s="291"/>
      <c r="L38" s="292"/>
      <c r="U38" s="85"/>
      <c r="V38" s="85"/>
      <c r="W38" s="97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</row>
    <row r="39" spans="1:73" ht="17.25" customHeight="1">
      <c r="A39" s="377" t="s">
        <v>517</v>
      </c>
      <c r="B39" s="372"/>
      <c r="C39" s="373"/>
      <c r="D39" s="217">
        <v>34</v>
      </c>
      <c r="E39" s="104"/>
      <c r="F39" s="102"/>
      <c r="G39" s="104"/>
      <c r="H39" s="102"/>
      <c r="I39" s="104"/>
      <c r="J39" s="102"/>
      <c r="K39" s="291"/>
      <c r="L39" s="292"/>
      <c r="U39" s="85"/>
      <c r="V39" s="85"/>
      <c r="W39" s="97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</row>
    <row r="40" spans="1:73" ht="17.25" customHeight="1">
      <c r="A40" s="377" t="s">
        <v>282</v>
      </c>
      <c r="B40" s="372"/>
      <c r="C40" s="373"/>
      <c r="D40" s="217">
        <v>35</v>
      </c>
      <c r="E40" s="104">
        <v>11</v>
      </c>
      <c r="F40" s="102">
        <v>11</v>
      </c>
      <c r="G40" s="104"/>
      <c r="H40" s="102"/>
      <c r="I40" s="104">
        <v>10</v>
      </c>
      <c r="J40" s="102">
        <v>9</v>
      </c>
      <c r="K40" s="105"/>
      <c r="L40" s="94"/>
      <c r="M40" s="85"/>
      <c r="N40" s="85"/>
      <c r="O40" s="85"/>
      <c r="P40" s="85"/>
      <c r="Q40" s="85"/>
      <c r="R40" s="85"/>
      <c r="S40" s="88"/>
      <c r="U40" s="85"/>
      <c r="V40" s="85"/>
      <c r="W40" s="97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</row>
    <row r="41" spans="1:73" ht="17.25" customHeight="1" thickBot="1">
      <c r="A41" s="379" t="s">
        <v>283</v>
      </c>
      <c r="B41" s="380"/>
      <c r="C41" s="381"/>
      <c r="D41" s="240">
        <v>36</v>
      </c>
      <c r="E41" s="241"/>
      <c r="F41" s="242"/>
      <c r="G41" s="241"/>
      <c r="H41" s="242"/>
      <c r="I41" s="241"/>
      <c r="J41" s="242"/>
      <c r="K41" s="103"/>
      <c r="L41" s="94"/>
      <c r="M41" s="85"/>
      <c r="N41" s="85"/>
      <c r="O41" s="86"/>
      <c r="P41" s="97"/>
      <c r="Q41" s="85"/>
      <c r="R41" s="85"/>
      <c r="S41" s="88"/>
      <c r="U41" s="85"/>
      <c r="V41" s="85"/>
      <c r="W41" s="97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</row>
    <row r="42" spans="1:73" ht="17.25" customHeight="1" thickBot="1">
      <c r="A42" s="382" t="s">
        <v>766</v>
      </c>
      <c r="B42" s="383"/>
      <c r="C42" s="384"/>
      <c r="D42" s="237">
        <v>37</v>
      </c>
      <c r="E42" s="243">
        <v>273</v>
      </c>
      <c r="F42" s="244">
        <v>277</v>
      </c>
      <c r="G42" s="243">
        <v>4</v>
      </c>
      <c r="H42" s="244">
        <v>4</v>
      </c>
      <c r="I42" s="243">
        <v>78</v>
      </c>
      <c r="J42" s="244">
        <v>75</v>
      </c>
    </row>
    <row r="43" spans="1:73" ht="17.25" customHeight="1">
      <c r="A43" s="385" t="s">
        <v>430</v>
      </c>
      <c r="B43" s="375" t="s">
        <v>285</v>
      </c>
      <c r="C43" s="376"/>
      <c r="D43" s="217">
        <v>38</v>
      </c>
      <c r="E43" s="300">
        <v>255</v>
      </c>
      <c r="F43" s="301">
        <v>258</v>
      </c>
      <c r="G43" s="300">
        <v>4</v>
      </c>
      <c r="H43" s="301">
        <v>4</v>
      </c>
      <c r="I43" s="300">
        <v>52</v>
      </c>
      <c r="J43" s="301">
        <v>51</v>
      </c>
    </row>
    <row r="44" spans="1:73" ht="31.5">
      <c r="A44" s="386"/>
      <c r="B44" s="320" t="s">
        <v>270</v>
      </c>
      <c r="C44" s="321" t="s">
        <v>518</v>
      </c>
      <c r="D44" s="217">
        <v>39</v>
      </c>
      <c r="E44" s="300"/>
      <c r="F44" s="301"/>
      <c r="G44" s="300"/>
      <c r="H44" s="301"/>
      <c r="I44" s="300"/>
      <c r="J44" s="301"/>
    </row>
    <row r="45" spans="1:73" ht="17.25" customHeight="1">
      <c r="A45" s="378"/>
      <c r="B45" s="372" t="s">
        <v>196</v>
      </c>
      <c r="C45" s="373"/>
      <c r="D45" s="217">
        <v>40</v>
      </c>
      <c r="E45" s="104"/>
      <c r="F45" s="102"/>
      <c r="G45" s="104" t="s">
        <v>521</v>
      </c>
      <c r="H45" s="102" t="s">
        <v>521</v>
      </c>
      <c r="I45" s="104"/>
      <c r="J45" s="102" t="s">
        <v>521</v>
      </c>
    </row>
    <row r="46" spans="1:73" ht="17.25" customHeight="1">
      <c r="A46" s="378"/>
      <c r="B46" s="372" t="s">
        <v>198</v>
      </c>
      <c r="C46" s="373"/>
      <c r="D46" s="217">
        <v>41</v>
      </c>
      <c r="E46" s="104">
        <v>6</v>
      </c>
      <c r="F46" s="102">
        <v>6</v>
      </c>
      <c r="G46" s="104"/>
      <c r="H46" s="102"/>
      <c r="I46" s="104"/>
      <c r="J46" s="102" t="s">
        <v>521</v>
      </c>
    </row>
    <row r="47" spans="1:73" ht="32.25" customHeight="1">
      <c r="A47" s="378"/>
      <c r="B47" s="372" t="s">
        <v>197</v>
      </c>
      <c r="C47" s="373"/>
      <c r="D47" s="217">
        <v>42</v>
      </c>
      <c r="E47" s="104"/>
      <c r="F47" s="102"/>
      <c r="G47" s="104"/>
      <c r="H47" s="102"/>
      <c r="I47" s="104"/>
      <c r="J47" s="102"/>
    </row>
    <row r="48" spans="1:73" ht="32.25" customHeight="1">
      <c r="A48" s="378"/>
      <c r="B48" s="372" t="s">
        <v>177</v>
      </c>
      <c r="C48" s="373"/>
      <c r="D48" s="217">
        <v>43</v>
      </c>
      <c r="E48" s="104">
        <v>1</v>
      </c>
      <c r="F48" s="102">
        <v>1</v>
      </c>
      <c r="G48" s="104"/>
      <c r="H48" s="102"/>
      <c r="I48" s="104"/>
      <c r="J48" s="102"/>
    </row>
    <row r="49" spans="1:10" ht="32.25" customHeight="1">
      <c r="A49" s="378"/>
      <c r="B49" s="372" t="s">
        <v>519</v>
      </c>
      <c r="C49" s="373"/>
      <c r="D49" s="217">
        <v>44</v>
      </c>
      <c r="E49" s="104">
        <v>4</v>
      </c>
      <c r="F49" s="102">
        <v>4</v>
      </c>
      <c r="G49" s="104"/>
      <c r="H49" s="102"/>
      <c r="I49" s="104">
        <v>7</v>
      </c>
      <c r="J49" s="102">
        <v>7</v>
      </c>
    </row>
    <row r="50" spans="1:10" ht="17.25" customHeight="1">
      <c r="A50" s="378"/>
      <c r="B50" s="372" t="s">
        <v>295</v>
      </c>
      <c r="C50" s="373"/>
      <c r="D50" s="217">
        <v>45</v>
      </c>
      <c r="E50" s="104"/>
      <c r="F50" s="102"/>
      <c r="G50" s="104"/>
      <c r="H50" s="102"/>
      <c r="I50" s="104"/>
      <c r="J50" s="102"/>
    </row>
    <row r="51" spans="1:10" ht="17.25" customHeight="1">
      <c r="A51" s="378"/>
      <c r="B51" s="372" t="s">
        <v>294</v>
      </c>
      <c r="C51" s="373"/>
      <c r="D51" s="217">
        <v>46</v>
      </c>
      <c r="E51" s="104">
        <v>40</v>
      </c>
      <c r="F51" s="102">
        <v>41</v>
      </c>
      <c r="G51" s="104"/>
      <c r="H51" s="102"/>
      <c r="I51" s="104">
        <v>13</v>
      </c>
      <c r="J51" s="102">
        <v>13</v>
      </c>
    </row>
    <row r="52" spans="1:10" ht="17.25" customHeight="1">
      <c r="A52" s="378"/>
      <c r="B52" s="320" t="s">
        <v>270</v>
      </c>
      <c r="C52" s="321" t="s">
        <v>520</v>
      </c>
      <c r="D52" s="217">
        <v>47</v>
      </c>
      <c r="E52" s="104">
        <v>39</v>
      </c>
      <c r="F52" s="102">
        <v>40</v>
      </c>
      <c r="G52" s="104"/>
      <c r="H52" s="102"/>
      <c r="I52" s="104">
        <v>13</v>
      </c>
      <c r="J52" s="102">
        <v>13</v>
      </c>
    </row>
    <row r="53" spans="1:10" ht="17.25" customHeight="1">
      <c r="A53" s="378"/>
      <c r="B53" s="372" t="s">
        <v>296</v>
      </c>
      <c r="C53" s="373"/>
      <c r="D53" s="217">
        <v>48</v>
      </c>
      <c r="E53" s="104"/>
      <c r="F53" s="102"/>
      <c r="G53" s="104">
        <v>1</v>
      </c>
      <c r="H53" s="102">
        <v>1</v>
      </c>
      <c r="I53" s="104">
        <v>15</v>
      </c>
      <c r="J53" s="102">
        <v>15</v>
      </c>
    </row>
    <row r="54" spans="1:10" ht="17.25" customHeight="1">
      <c r="A54" s="378"/>
      <c r="B54" s="372" t="s">
        <v>286</v>
      </c>
      <c r="C54" s="373"/>
      <c r="D54" s="217">
        <v>49</v>
      </c>
      <c r="E54" s="104"/>
      <c r="F54" s="102"/>
      <c r="G54" s="104"/>
      <c r="H54" s="102"/>
      <c r="I54" s="104">
        <v>1</v>
      </c>
      <c r="J54" s="102">
        <v>1</v>
      </c>
    </row>
    <row r="55" spans="1:10" ht="17.25" customHeight="1">
      <c r="A55" s="378"/>
      <c r="B55" s="372" t="s">
        <v>287</v>
      </c>
      <c r="C55" s="373"/>
      <c r="D55" s="217">
        <v>50</v>
      </c>
      <c r="E55" s="104">
        <v>12</v>
      </c>
      <c r="F55" s="102">
        <v>12</v>
      </c>
      <c r="G55" s="104"/>
      <c r="H55" s="102"/>
      <c r="I55" s="104">
        <v>5</v>
      </c>
      <c r="J55" s="102">
        <v>5</v>
      </c>
    </row>
    <row r="56" spans="1:10" ht="33" customHeight="1">
      <c r="A56" s="378"/>
      <c r="B56" s="372" t="s">
        <v>288</v>
      </c>
      <c r="C56" s="373"/>
      <c r="D56" s="217">
        <v>51</v>
      </c>
      <c r="E56" s="104"/>
      <c r="F56" s="102"/>
      <c r="G56" s="104"/>
      <c r="H56" s="102"/>
      <c r="I56" s="104"/>
      <c r="J56" s="102"/>
    </row>
    <row r="57" spans="1:10" ht="31.5" customHeight="1" thickBot="1">
      <c r="A57" s="391" t="s">
        <v>284</v>
      </c>
      <c r="B57" s="392"/>
      <c r="C57" s="393"/>
      <c r="D57" s="217">
        <v>52</v>
      </c>
      <c r="E57" s="107">
        <v>1</v>
      </c>
      <c r="F57" s="207">
        <v>1</v>
      </c>
      <c r="G57" s="104" t="s">
        <v>521</v>
      </c>
      <c r="H57" s="102" t="s">
        <v>521</v>
      </c>
      <c r="I57" s="104" t="s">
        <v>521</v>
      </c>
      <c r="J57" s="102" t="s">
        <v>521</v>
      </c>
    </row>
    <row r="58" spans="1:10" ht="17.25" customHeight="1" thickBot="1">
      <c r="A58" s="388" t="s">
        <v>325</v>
      </c>
      <c r="B58" s="389"/>
      <c r="C58" s="390"/>
      <c r="D58" s="237">
        <v>53</v>
      </c>
      <c r="E58" s="238">
        <f>SUM(E6:E57)</f>
        <v>917</v>
      </c>
      <c r="F58" s="239">
        <f>SUM(F6:F57)</f>
        <v>931</v>
      </c>
      <c r="G58" s="238">
        <f>SUM(G6:G56)</f>
        <v>13</v>
      </c>
      <c r="H58" s="239">
        <f>SUM(H6:H56)</f>
        <v>13</v>
      </c>
      <c r="I58" s="238">
        <f>SUM(I6:I56)</f>
        <v>295</v>
      </c>
      <c r="J58" s="239">
        <f>SUM(J6:J56)</f>
        <v>288</v>
      </c>
    </row>
  </sheetData>
  <sheetProtection sheet="1" objects="1" scenarios="1"/>
  <mergeCells count="58">
    <mergeCell ref="A16:C16"/>
    <mergeCell ref="A17:C17"/>
    <mergeCell ref="A18:C18"/>
    <mergeCell ref="A21:C21"/>
    <mergeCell ref="A19:C19"/>
    <mergeCell ref="A20:C20"/>
    <mergeCell ref="D3:D4"/>
    <mergeCell ref="E3:F3"/>
    <mergeCell ref="A2:J2"/>
    <mergeCell ref="I3:J3"/>
    <mergeCell ref="G3:H3"/>
    <mergeCell ref="A3:C4"/>
    <mergeCell ref="A22:A27"/>
    <mergeCell ref="B22:C22"/>
    <mergeCell ref="A57:C57"/>
    <mergeCell ref="B51:C51"/>
    <mergeCell ref="A33:B34"/>
    <mergeCell ref="A28:C28"/>
    <mergeCell ref="A29:C29"/>
    <mergeCell ref="A30:B30"/>
    <mergeCell ref="A31:C31"/>
    <mergeCell ref="A32:C32"/>
    <mergeCell ref="B23:C23"/>
    <mergeCell ref="B24:C24"/>
    <mergeCell ref="B26:C26"/>
    <mergeCell ref="B25:C25"/>
    <mergeCell ref="A58:C58"/>
    <mergeCell ref="A35:C35"/>
    <mergeCell ref="A36:C36"/>
    <mergeCell ref="A37:C37"/>
    <mergeCell ref="A38:C38"/>
    <mergeCell ref="A39:C39"/>
    <mergeCell ref="A40:C40"/>
    <mergeCell ref="A41:C41"/>
    <mergeCell ref="A42:C42"/>
    <mergeCell ref="A43:A56"/>
    <mergeCell ref="B56:C56"/>
    <mergeCell ref="B43:C43"/>
    <mergeCell ref="B47:C47"/>
    <mergeCell ref="B50:C50"/>
    <mergeCell ref="B48:C48"/>
    <mergeCell ref="B55:C55"/>
    <mergeCell ref="B54:C54"/>
    <mergeCell ref="B53:C53"/>
    <mergeCell ref="B45:C45"/>
    <mergeCell ref="B46:C46"/>
    <mergeCell ref="B49:C49"/>
    <mergeCell ref="A5:C5"/>
    <mergeCell ref="B11:C11"/>
    <mergeCell ref="A6:C6"/>
    <mergeCell ref="A7:C7"/>
    <mergeCell ref="A8:C8"/>
    <mergeCell ref="A11:A15"/>
    <mergeCell ref="A9:C9"/>
    <mergeCell ref="A10:C10"/>
    <mergeCell ref="B14:C14"/>
    <mergeCell ref="B15:C15"/>
    <mergeCell ref="B12:B13"/>
  </mergeCells>
  <phoneticPr fontId="0" type="noConversion"/>
  <dataValidations xWindow="613" yWindow="154" count="3">
    <dataValidation type="whole" operator="notBetween" allowBlank="1" showInputMessage="1" showErrorMessage="1" errorTitle="Робота органів слідства" sqref="G46:H56 I47:J56 F6:J38 G39:H44 J39:J44 F39:F57 K6:K40 E6:E57 I39:I46">
      <formula1>-100</formula1>
      <formula2>0</formula2>
    </dataValidation>
    <dataValidation type="custom" showInputMessage="1" showErrorMessage="1" sqref="G57:J57 G45:H45 J45:J46">
      <formula1>"Х"</formula1>
    </dataValidation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8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95"/>
  <sheetViews>
    <sheetView showZeros="0" workbookViewId="0">
      <selection activeCell="A86" sqref="A86:C87"/>
    </sheetView>
  </sheetViews>
  <sheetFormatPr defaultColWidth="9" defaultRowHeight="12.75"/>
  <cols>
    <col min="1" max="1" width="6.125" style="38" customWidth="1"/>
    <col min="2" max="2" width="6" style="38" customWidth="1"/>
    <col min="3" max="3" width="31.625" style="38" customWidth="1"/>
    <col min="4" max="4" width="26.125" style="38" customWidth="1"/>
    <col min="5" max="5" width="3.5" style="38" bestFit="1" customWidth="1"/>
    <col min="6" max="7" width="9.5" style="38" customWidth="1"/>
    <col min="8" max="8" width="8.375" style="38" customWidth="1"/>
    <col min="9" max="16384" width="9" style="38"/>
  </cols>
  <sheetData>
    <row r="1" spans="1:11" ht="20.25">
      <c r="A1" s="759" t="s">
        <v>172</v>
      </c>
      <c r="B1" s="759"/>
      <c r="C1" s="759"/>
      <c r="D1" s="759"/>
      <c r="E1" s="759"/>
      <c r="F1" s="759"/>
      <c r="G1" s="759"/>
      <c r="H1" s="759"/>
      <c r="I1" s="59"/>
      <c r="J1" s="59"/>
      <c r="K1" s="59"/>
    </row>
    <row r="2" spans="1:11" ht="20.25">
      <c r="A2" s="759" t="s">
        <v>173</v>
      </c>
      <c r="B2" s="759"/>
      <c r="C2" s="759"/>
      <c r="D2" s="759"/>
      <c r="E2" s="759"/>
      <c r="F2" s="759"/>
      <c r="G2" s="759"/>
      <c r="H2" s="759"/>
      <c r="I2" s="59"/>
      <c r="J2" s="59"/>
      <c r="K2" s="59"/>
    </row>
    <row r="3" spans="1:11" ht="20.25">
      <c r="A3" s="759" t="str">
        <f>Довідки!A11</f>
        <v>Прокуратура Центрального регіону</v>
      </c>
      <c r="B3" s="759"/>
      <c r="C3" s="759"/>
      <c r="D3" s="759"/>
      <c r="E3" s="759"/>
      <c r="F3" s="759"/>
      <c r="G3" s="759"/>
      <c r="H3" s="759"/>
      <c r="I3" s="59"/>
      <c r="J3" s="59"/>
      <c r="K3" s="59"/>
    </row>
    <row r="4" spans="1:11" ht="20.25">
      <c r="A4" s="760" t="str">
        <f>Довідки!$A$9</f>
        <v>за 3 місяці 2015 року</v>
      </c>
      <c r="B4" s="760"/>
      <c r="C4" s="760"/>
      <c r="D4" s="760"/>
      <c r="E4" s="760"/>
      <c r="F4" s="760"/>
      <c r="G4" s="760"/>
      <c r="H4" s="760"/>
      <c r="I4" s="59"/>
      <c r="J4" s="59"/>
      <c r="K4" s="59"/>
    </row>
    <row r="5" spans="1:11" ht="3" customHeight="1" thickBot="1">
      <c r="A5" s="39"/>
      <c r="B5" s="39"/>
      <c r="C5" s="39"/>
      <c r="D5" s="164"/>
      <c r="E5" s="39"/>
      <c r="F5" s="39"/>
      <c r="G5" s="39"/>
      <c r="H5" s="39"/>
      <c r="I5" s="59"/>
      <c r="J5" s="59"/>
      <c r="K5" s="59"/>
    </row>
    <row r="6" spans="1:11" ht="30" thickBot="1">
      <c r="A6" s="755"/>
      <c r="B6" s="755"/>
      <c r="C6" s="755"/>
      <c r="D6" s="755"/>
      <c r="E6" s="165" t="s">
        <v>174</v>
      </c>
      <c r="F6" s="66">
        <f>Довідки!C19</f>
        <v>2014</v>
      </c>
      <c r="G6" s="66">
        <f>Довідки!D19</f>
        <v>2015</v>
      </c>
      <c r="H6" s="166" t="s">
        <v>737</v>
      </c>
      <c r="I6" s="59"/>
      <c r="J6" s="59"/>
      <c r="K6" s="59"/>
    </row>
    <row r="7" spans="1:11" ht="15.75" thickBot="1">
      <c r="A7" s="756" t="s">
        <v>323</v>
      </c>
      <c r="B7" s="756"/>
      <c r="C7" s="756"/>
      <c r="D7" s="756"/>
      <c r="E7" s="55" t="s">
        <v>324</v>
      </c>
      <c r="F7" s="55">
        <v>1</v>
      </c>
      <c r="G7" s="55">
        <v>2</v>
      </c>
      <c r="H7" s="55">
        <v>3</v>
      </c>
      <c r="I7" s="59"/>
      <c r="J7" s="59"/>
      <c r="K7" s="59"/>
    </row>
    <row r="8" spans="1:11" ht="18.75" customHeight="1">
      <c r="A8" s="752" t="s">
        <v>145</v>
      </c>
      <c r="B8" s="753"/>
      <c r="C8" s="753"/>
      <c r="D8" s="754"/>
      <c r="E8" s="167">
        <v>1</v>
      </c>
      <c r="F8" s="168">
        <v>171</v>
      </c>
      <c r="G8" s="168">
        <v>1345</v>
      </c>
      <c r="H8" s="169" t="str">
        <f>IF(F8=0,0,IF(G8=0,"-100,0",IF(G8*100/F8&lt;200,ROUND(G8*100/F8-100,1),ROUND(G8/F8,1)&amp;" р")))</f>
        <v>7,9 р</v>
      </c>
      <c r="I8" s="59"/>
      <c r="J8" s="59"/>
      <c r="K8" s="59"/>
    </row>
    <row r="9" spans="1:11" ht="18.75" customHeight="1">
      <c r="A9" s="733" t="s">
        <v>146</v>
      </c>
      <c r="B9" s="734"/>
      <c r="C9" s="734"/>
      <c r="D9" s="740"/>
      <c r="E9" s="170">
        <v>2</v>
      </c>
      <c r="F9" s="171">
        <v>71</v>
      </c>
      <c r="G9" s="171">
        <v>358</v>
      </c>
      <c r="H9" s="172" t="str">
        <f>IF(F9=0,0,IF(G9=0,"-100,0",IF(G9*100/F9&lt;200,ROUND(G9*100/F9-100,1),ROUND(G9/F9,1)&amp;" р")))</f>
        <v>5 р</v>
      </c>
      <c r="I9" s="59"/>
      <c r="J9" s="59"/>
      <c r="K9" s="59"/>
    </row>
    <row r="10" spans="1:11" ht="18.75" customHeight="1">
      <c r="A10" s="741" t="s">
        <v>199</v>
      </c>
      <c r="B10" s="734" t="s">
        <v>431</v>
      </c>
      <c r="C10" s="734"/>
      <c r="D10" s="740"/>
      <c r="E10" s="170">
        <v>3</v>
      </c>
      <c r="F10" s="171"/>
      <c r="G10" s="171">
        <v>6</v>
      </c>
      <c r="H10" s="172">
        <f>IF(F10=0,0,IF(G10=0,"-100,0",IF(G10*100/F10&lt;200,ROUND(G10*100/F10-100,1),ROUND(G10/F10,1)&amp;" р")))</f>
        <v>0</v>
      </c>
      <c r="I10" s="59"/>
      <c r="J10" s="59"/>
      <c r="K10" s="59"/>
    </row>
    <row r="11" spans="1:11" ht="34.5" customHeight="1">
      <c r="A11" s="741"/>
      <c r="B11" s="744" t="s">
        <v>441</v>
      </c>
      <c r="C11" s="744"/>
      <c r="D11" s="745"/>
      <c r="E11" s="170">
        <v>4</v>
      </c>
      <c r="F11" s="173">
        <f>IF($F$9=0,0,F10*100/$F$9)</f>
        <v>0</v>
      </c>
      <c r="G11" s="173">
        <f>IF($G$9=0,0,G10*100/$G$9)</f>
        <v>1.6759776536312849</v>
      </c>
      <c r="H11" s="172"/>
      <c r="I11" s="59"/>
      <c r="J11" s="59"/>
      <c r="K11" s="59"/>
    </row>
    <row r="12" spans="1:11" ht="18.75" customHeight="1">
      <c r="A12" s="741"/>
      <c r="B12" s="734" t="s">
        <v>442</v>
      </c>
      <c r="C12" s="734"/>
      <c r="D12" s="740"/>
      <c r="E12" s="170">
        <v>5</v>
      </c>
      <c r="F12" s="171">
        <v>31</v>
      </c>
      <c r="G12" s="171">
        <v>275</v>
      </c>
      <c r="H12" s="172" t="str">
        <f>IF(F12=0,0,IF(G12=0,"-100,0",IF(G12*100/F12&lt;200,ROUND(G12*100/F12-100,1),ROUND(G12/F12,1)&amp;" р")))</f>
        <v>8,9 р</v>
      </c>
      <c r="I12" s="59"/>
      <c r="J12" s="59"/>
      <c r="K12" s="59"/>
    </row>
    <row r="13" spans="1:11" ht="18.75" customHeight="1">
      <c r="A13" s="741"/>
      <c r="B13" s="744" t="s">
        <v>443</v>
      </c>
      <c r="C13" s="744"/>
      <c r="D13" s="745"/>
      <c r="E13" s="170">
        <v>6</v>
      </c>
      <c r="F13" s="173">
        <f>IF($F$9=0,0,F12*100/$F$9)</f>
        <v>43.661971830985912</v>
      </c>
      <c r="G13" s="173">
        <f>IF($G$9=0,0,G12*100/$G$9)</f>
        <v>76.815642458100555</v>
      </c>
      <c r="H13" s="172"/>
      <c r="I13" s="59"/>
      <c r="J13" s="59"/>
      <c r="K13" s="59"/>
    </row>
    <row r="14" spans="1:11" ht="18.75" customHeight="1">
      <c r="A14" s="741"/>
      <c r="B14" s="749" t="s">
        <v>420</v>
      </c>
      <c r="C14" s="757" t="s">
        <v>435</v>
      </c>
      <c r="D14" s="758"/>
      <c r="E14" s="170">
        <v>7</v>
      </c>
      <c r="F14" s="171">
        <v>2</v>
      </c>
      <c r="G14" s="171">
        <v>3</v>
      </c>
      <c r="H14" s="172">
        <f>IF(F14=0,0,IF(G14=0,"-100,0",IF(G14*100/F14&lt;200,ROUND(G14*100/F14-100,1),ROUND(G14/F14,1)&amp;" р")))</f>
        <v>50</v>
      </c>
      <c r="I14" s="59"/>
      <c r="J14" s="59"/>
      <c r="K14" s="59"/>
    </row>
    <row r="15" spans="1:11" ht="18.75" customHeight="1">
      <c r="A15" s="741"/>
      <c r="B15" s="750"/>
      <c r="C15" s="757" t="s">
        <v>436</v>
      </c>
      <c r="D15" s="758"/>
      <c r="E15" s="170">
        <v>8</v>
      </c>
      <c r="F15" s="171">
        <v>10</v>
      </c>
      <c r="G15" s="171">
        <v>73</v>
      </c>
      <c r="H15" s="172" t="str">
        <f>IF(F15=0,0,IF(G15=0,"-100,0",IF(G15*100/F15&lt;200,ROUND(G15*100/F15-100,1),ROUND(G15/F15,1)&amp;" р")))</f>
        <v>7,3 р</v>
      </c>
      <c r="I15" s="59"/>
      <c r="J15" s="59"/>
      <c r="K15" s="59"/>
    </row>
    <row r="16" spans="1:11" ht="34.5" customHeight="1">
      <c r="A16" s="741"/>
      <c r="B16" s="734" t="s">
        <v>444</v>
      </c>
      <c r="C16" s="734"/>
      <c r="D16" s="740"/>
      <c r="E16" s="170">
        <v>9</v>
      </c>
      <c r="F16" s="171">
        <v>4</v>
      </c>
      <c r="G16" s="171">
        <v>4</v>
      </c>
      <c r="H16" s="172">
        <f>IF(F16=0,0,IF(G16=0,"-100,0",IF(G16*100/F16&lt;200,ROUND(G16*100/F16-100,1),ROUND(G16/F16,1)&amp;" р")))</f>
        <v>0</v>
      </c>
      <c r="I16" s="59"/>
      <c r="J16" s="59"/>
      <c r="K16" s="59"/>
    </row>
    <row r="17" spans="1:11" ht="18.75" customHeight="1">
      <c r="A17" s="741"/>
      <c r="B17" s="734" t="s">
        <v>439</v>
      </c>
      <c r="C17" s="761"/>
      <c r="D17" s="762"/>
      <c r="E17" s="170">
        <v>10</v>
      </c>
      <c r="F17" s="171">
        <v>36</v>
      </c>
      <c r="G17" s="171">
        <v>78</v>
      </c>
      <c r="H17" s="172" t="str">
        <f>IF(F17=0,0,IF(G17=0,"-100,0",IF(G17*100/F17&lt;200,ROUND(G17*100/F17-100,1),ROUND(G17/F17,1)&amp;" р")))</f>
        <v>2,2 р</v>
      </c>
      <c r="I17" s="59"/>
      <c r="J17" s="59"/>
      <c r="K17" s="59"/>
    </row>
    <row r="18" spans="1:11" ht="18.75" customHeight="1">
      <c r="A18" s="741"/>
      <c r="B18" s="294" t="s">
        <v>199</v>
      </c>
      <c r="C18" s="757" t="s">
        <v>440</v>
      </c>
      <c r="D18" s="758"/>
      <c r="E18" s="170">
        <v>11</v>
      </c>
      <c r="F18" s="171">
        <v>7</v>
      </c>
      <c r="G18" s="171">
        <v>11</v>
      </c>
      <c r="H18" s="172">
        <f>IF(F18=0,0,IF(G18=0,"-100,0",IF(G18*100/F18&lt;200,ROUND(G18*100/F18-100,1),ROUND(G18/F18,1)&amp;" р")))</f>
        <v>57.1</v>
      </c>
      <c r="I18" s="59"/>
      <c r="J18" s="59"/>
      <c r="K18" s="59"/>
    </row>
    <row r="19" spans="1:11" ht="18.75" customHeight="1">
      <c r="A19" s="741"/>
      <c r="B19" s="744" t="s">
        <v>203</v>
      </c>
      <c r="C19" s="744"/>
      <c r="D19" s="745"/>
      <c r="E19" s="170">
        <v>12</v>
      </c>
      <c r="F19" s="173">
        <f>IF(F17=0,0,F18*100/F17)</f>
        <v>19.444444444444443</v>
      </c>
      <c r="G19" s="173">
        <f>IF(G17=0,0,G18*100/G17)</f>
        <v>14.102564102564102</v>
      </c>
      <c r="H19" s="172"/>
      <c r="I19" s="59"/>
      <c r="J19" s="59"/>
      <c r="K19" s="59"/>
    </row>
    <row r="20" spans="1:11" ht="18.75" customHeight="1">
      <c r="A20" s="733" t="s">
        <v>424</v>
      </c>
      <c r="B20" s="734"/>
      <c r="C20" s="734"/>
      <c r="D20" s="740"/>
      <c r="E20" s="170">
        <v>13</v>
      </c>
      <c r="F20" s="174">
        <v>69</v>
      </c>
      <c r="G20" s="174">
        <v>356</v>
      </c>
      <c r="H20" s="172" t="str">
        <f>IF(F20=0,0,IF(G20=0,"-100,0",IF(G20*100/F20&lt;200,ROUND(G20*100/F20-100,1),ROUND(G20/F20,1)&amp;" р")))</f>
        <v>5,2 р</v>
      </c>
      <c r="I20" s="59"/>
      <c r="J20" s="59"/>
      <c r="K20" s="59"/>
    </row>
    <row r="21" spans="1:11" ht="18.75" customHeight="1">
      <c r="A21" s="741" t="s">
        <v>199</v>
      </c>
      <c r="B21" s="734" t="s">
        <v>205</v>
      </c>
      <c r="C21" s="734"/>
      <c r="D21" s="740"/>
      <c r="E21" s="170">
        <v>14</v>
      </c>
      <c r="F21" s="174">
        <v>31</v>
      </c>
      <c r="G21" s="174">
        <v>273</v>
      </c>
      <c r="H21" s="172" t="str">
        <f>IF(F21=0,0,IF(G21=0,"-100,0",IF(G21*100/F21&lt;200,ROUND(G21*100/F21-100,1),ROUND(G21/F21,1)&amp;" р")))</f>
        <v>8,8 р</v>
      </c>
      <c r="I21" s="59"/>
      <c r="J21" s="59"/>
      <c r="K21" s="59"/>
    </row>
    <row r="22" spans="1:11" ht="18.75" customHeight="1">
      <c r="A22" s="741"/>
      <c r="B22" s="744" t="s">
        <v>204</v>
      </c>
      <c r="C22" s="744"/>
      <c r="D22" s="745"/>
      <c r="E22" s="170">
        <v>15</v>
      </c>
      <c r="F22" s="173">
        <f>IF($F$20=0,0,F21*100/$F$20)</f>
        <v>44.927536231884055</v>
      </c>
      <c r="G22" s="173">
        <f>IF($G$20=0,0,G21*100/$G$20)</f>
        <v>76.68539325842697</v>
      </c>
      <c r="H22" s="172"/>
      <c r="I22" s="59"/>
      <c r="J22" s="59"/>
      <c r="K22" s="59"/>
    </row>
    <row r="23" spans="1:11" ht="18.75" customHeight="1">
      <c r="A23" s="741"/>
      <c r="B23" s="734" t="s">
        <v>206</v>
      </c>
      <c r="C23" s="734"/>
      <c r="D23" s="740"/>
      <c r="E23" s="170">
        <v>16</v>
      </c>
      <c r="F23" s="174">
        <v>36</v>
      </c>
      <c r="G23" s="174">
        <v>78</v>
      </c>
      <c r="H23" s="172" t="str">
        <f>IF(F23=0,0,IF(G23=0,"-100,0",IF(G23*100/F23&lt;200,ROUND(G23*100/F23-100,1),ROUND(G23/F23,1)&amp;" р")))</f>
        <v>2,2 р</v>
      </c>
      <c r="I23" s="59"/>
      <c r="J23" s="59"/>
      <c r="K23" s="59"/>
    </row>
    <row r="24" spans="1:11" ht="18.75" customHeight="1">
      <c r="A24" s="741"/>
      <c r="B24" s="744" t="s">
        <v>204</v>
      </c>
      <c r="C24" s="744"/>
      <c r="D24" s="745"/>
      <c r="E24" s="170">
        <v>17</v>
      </c>
      <c r="F24" s="173">
        <f>IF($F$20=0,0,F23*100/$F$20)</f>
        <v>52.173913043478258</v>
      </c>
      <c r="G24" s="173">
        <f>IF($G$20=0,0,G23*100/$G$20)</f>
        <v>21.910112359550563</v>
      </c>
      <c r="H24" s="172"/>
      <c r="I24" s="59"/>
      <c r="J24" s="59"/>
      <c r="K24" s="59"/>
    </row>
    <row r="25" spans="1:11" ht="18.75" customHeight="1">
      <c r="A25" s="741"/>
      <c r="B25" s="734" t="s">
        <v>208</v>
      </c>
      <c r="C25" s="734"/>
      <c r="D25" s="740"/>
      <c r="E25" s="170">
        <v>18</v>
      </c>
      <c r="F25" s="174">
        <v>30</v>
      </c>
      <c r="G25" s="174">
        <v>75</v>
      </c>
      <c r="H25" s="172" t="str">
        <f>IF(F25=0,0,IF(G25=0,"-100,0",IF(G25*100/F25&lt;200,ROUND(G25*100/F25-100,1),ROUND(G25/F25,1)&amp;" р")))</f>
        <v>2,5 р</v>
      </c>
      <c r="I25" s="59"/>
      <c r="J25" s="59"/>
      <c r="K25" s="59"/>
    </row>
    <row r="26" spans="1:11" ht="18.75" customHeight="1">
      <c r="A26" s="741"/>
      <c r="B26" s="744" t="s">
        <v>207</v>
      </c>
      <c r="C26" s="744"/>
      <c r="D26" s="745"/>
      <c r="E26" s="170">
        <v>19</v>
      </c>
      <c r="F26" s="173">
        <f>IF($F$20=0,0,F25*100/$F$20)</f>
        <v>43.478260869565219</v>
      </c>
      <c r="G26" s="173">
        <f>IF($G$20=0,0,G25*100/$G$20)</f>
        <v>21.067415730337078</v>
      </c>
      <c r="H26" s="172"/>
      <c r="I26" s="59"/>
      <c r="J26" s="59"/>
      <c r="K26" s="59"/>
    </row>
    <row r="27" spans="1:11" ht="18.75" customHeight="1">
      <c r="A27" s="733" t="s">
        <v>200</v>
      </c>
      <c r="B27" s="734"/>
      <c r="C27" s="734"/>
      <c r="D27" s="740"/>
      <c r="E27" s="170">
        <v>20</v>
      </c>
      <c r="F27" s="171"/>
      <c r="G27" s="171">
        <v>25</v>
      </c>
      <c r="H27" s="172">
        <f>IF(F27=0,0,IF(G27=0,"-100,0",IF(G27*100/F27&lt;200,ROUND(G27*100/F27-100,1),ROUND(G27/F27,1)&amp;" р")))</f>
        <v>0</v>
      </c>
      <c r="I27" s="59"/>
      <c r="J27" s="59"/>
      <c r="K27" s="59"/>
    </row>
    <row r="28" spans="1:11" ht="18.75" customHeight="1">
      <c r="A28" s="733" t="s">
        <v>201</v>
      </c>
      <c r="B28" s="734"/>
      <c r="C28" s="734"/>
      <c r="D28" s="740"/>
      <c r="E28" s="170">
        <v>21</v>
      </c>
      <c r="F28" s="171"/>
      <c r="G28" s="171">
        <v>11</v>
      </c>
      <c r="H28" s="172">
        <f>IF(F28=0,0,IF(G28=0,"-100,0",IF(G28*100/F28&lt;200,ROUND(G28*100/F28-100,1),ROUND(G28/F28,1)&amp;" р")))</f>
        <v>0</v>
      </c>
      <c r="I28" s="59"/>
      <c r="J28" s="59"/>
      <c r="K28" s="59"/>
    </row>
    <row r="29" spans="1:11" ht="18.75" customHeight="1">
      <c r="A29" s="743" t="s">
        <v>784</v>
      </c>
      <c r="B29" s="744"/>
      <c r="C29" s="744"/>
      <c r="D29" s="745"/>
      <c r="E29" s="170">
        <v>22</v>
      </c>
      <c r="F29" s="173">
        <f>IF(F27=0,0,F28*100/F27)</f>
        <v>0</v>
      </c>
      <c r="G29" s="173">
        <f>IF(G27=0,0,G28*100/G27)</f>
        <v>44</v>
      </c>
      <c r="H29" s="172"/>
      <c r="I29" s="59"/>
      <c r="J29" s="59"/>
      <c r="K29" s="59"/>
    </row>
    <row r="30" spans="1:11" ht="18.75" customHeight="1">
      <c r="A30" s="733" t="s">
        <v>785</v>
      </c>
      <c r="B30" s="734"/>
      <c r="C30" s="734"/>
      <c r="D30" s="740"/>
      <c r="E30" s="170">
        <v>23</v>
      </c>
      <c r="F30" s="171"/>
      <c r="G30" s="171">
        <v>0</v>
      </c>
      <c r="H30" s="172">
        <f t="shared" ref="H30:H49" si="0">IF(F30=0,0,IF(G30=0,"-100,0",IF(G30*100/F30&lt;200,ROUND(G30*100/F30-100,1),ROUND(G30/F30,1)&amp;" р")))</f>
        <v>0</v>
      </c>
      <c r="I30" s="59"/>
      <c r="J30" s="59"/>
      <c r="K30" s="59"/>
    </row>
    <row r="31" spans="1:11" ht="34.5" customHeight="1">
      <c r="A31" s="733" t="s">
        <v>474</v>
      </c>
      <c r="B31" s="734"/>
      <c r="C31" s="734"/>
      <c r="D31" s="740"/>
      <c r="E31" s="170">
        <v>24</v>
      </c>
      <c r="F31" s="171"/>
      <c r="G31" s="171">
        <v>1</v>
      </c>
      <c r="H31" s="172">
        <f t="shared" si="0"/>
        <v>0</v>
      </c>
      <c r="I31" s="59"/>
      <c r="J31" s="59"/>
      <c r="K31" s="59"/>
    </row>
    <row r="32" spans="1:11" ht="18.75" customHeight="1">
      <c r="A32" s="741" t="s">
        <v>199</v>
      </c>
      <c r="B32" s="734" t="s">
        <v>475</v>
      </c>
      <c r="C32" s="734"/>
      <c r="D32" s="740"/>
      <c r="E32" s="170">
        <v>25</v>
      </c>
      <c r="F32" s="171"/>
      <c r="G32" s="171">
        <v>0</v>
      </c>
      <c r="H32" s="172">
        <f t="shared" si="0"/>
        <v>0</v>
      </c>
      <c r="I32" s="59"/>
      <c r="J32" s="59"/>
      <c r="K32" s="59"/>
    </row>
    <row r="33" spans="1:11" ht="18.75" customHeight="1">
      <c r="A33" s="741"/>
      <c r="B33" s="734" t="s">
        <v>476</v>
      </c>
      <c r="C33" s="734"/>
      <c r="D33" s="740"/>
      <c r="E33" s="170">
        <v>26</v>
      </c>
      <c r="F33" s="171"/>
      <c r="G33" s="171">
        <v>0</v>
      </c>
      <c r="H33" s="172">
        <f t="shared" si="0"/>
        <v>0</v>
      </c>
      <c r="I33" s="59"/>
      <c r="J33" s="59"/>
      <c r="K33" s="59"/>
    </row>
    <row r="34" spans="1:11" ht="36" customHeight="1">
      <c r="A34" s="733" t="s">
        <v>434</v>
      </c>
      <c r="B34" s="734"/>
      <c r="C34" s="734"/>
      <c r="D34" s="740"/>
      <c r="E34" s="170">
        <v>27</v>
      </c>
      <c r="F34" s="174"/>
      <c r="G34" s="174">
        <v>0</v>
      </c>
      <c r="H34" s="307">
        <f>IF(F34=0,0,IF(G34=0,"-100,0",IF(G34*100/F34&lt;200,ROUND(G34*100/F34-100,1),ROUND(G34/F34,1)&amp;" р")))</f>
        <v>0</v>
      </c>
      <c r="I34" s="59"/>
      <c r="J34" s="59"/>
      <c r="K34" s="59"/>
    </row>
    <row r="35" spans="1:11" ht="16.5" customHeight="1">
      <c r="A35" s="313" t="s">
        <v>199</v>
      </c>
      <c r="B35" s="734" t="s">
        <v>475</v>
      </c>
      <c r="C35" s="734"/>
      <c r="D35" s="740"/>
      <c r="E35" s="170">
        <v>28</v>
      </c>
      <c r="F35" s="174"/>
      <c r="G35" s="174">
        <v>0</v>
      </c>
      <c r="H35" s="307">
        <f>IF(F35=0,0,IF(G35=0,"-100,0",IF(G35*100/F35&lt;200,ROUND(G35*100/F35-100,1),ROUND(G35/F35,1)&amp;" р")))</f>
        <v>0</v>
      </c>
      <c r="I35" s="59"/>
      <c r="J35" s="59"/>
      <c r="K35" s="59"/>
    </row>
    <row r="36" spans="1:11" ht="18.75" customHeight="1">
      <c r="A36" s="733" t="s">
        <v>477</v>
      </c>
      <c r="B36" s="734"/>
      <c r="C36" s="734"/>
      <c r="D36" s="740"/>
      <c r="E36" s="170">
        <v>29</v>
      </c>
      <c r="F36" s="174">
        <v>1</v>
      </c>
      <c r="G36" s="174">
        <v>0</v>
      </c>
      <c r="H36" s="172" t="str">
        <f t="shared" si="0"/>
        <v>-100,0</v>
      </c>
      <c r="I36" s="59"/>
      <c r="J36" s="59"/>
      <c r="K36" s="59"/>
    </row>
    <row r="37" spans="1:11" ht="18.75" customHeight="1">
      <c r="A37" s="741" t="s">
        <v>199</v>
      </c>
      <c r="B37" s="734" t="s">
        <v>475</v>
      </c>
      <c r="C37" s="734"/>
      <c r="D37" s="740"/>
      <c r="E37" s="170">
        <v>30</v>
      </c>
      <c r="F37" s="174"/>
      <c r="G37" s="174">
        <v>0</v>
      </c>
      <c r="H37" s="172">
        <f t="shared" si="0"/>
        <v>0</v>
      </c>
      <c r="I37" s="59"/>
      <c r="J37" s="59"/>
      <c r="K37" s="59"/>
    </row>
    <row r="38" spans="1:11" ht="18.75" customHeight="1">
      <c r="A38" s="741"/>
      <c r="B38" s="734" t="s">
        <v>476</v>
      </c>
      <c r="C38" s="734"/>
      <c r="D38" s="740"/>
      <c r="E38" s="170">
        <v>31</v>
      </c>
      <c r="F38" s="174"/>
      <c r="G38" s="174">
        <v>0</v>
      </c>
      <c r="H38" s="172">
        <f t="shared" si="0"/>
        <v>0</v>
      </c>
      <c r="I38" s="59"/>
      <c r="J38" s="59"/>
      <c r="K38" s="59"/>
    </row>
    <row r="39" spans="1:11" ht="51.75" customHeight="1">
      <c r="A39" s="733" t="s">
        <v>862</v>
      </c>
      <c r="B39" s="734"/>
      <c r="C39" s="734"/>
      <c r="D39" s="740"/>
      <c r="E39" s="170">
        <v>32</v>
      </c>
      <c r="F39" s="174"/>
      <c r="G39" s="174">
        <v>0</v>
      </c>
      <c r="H39" s="307">
        <f t="shared" si="0"/>
        <v>0</v>
      </c>
      <c r="I39" s="59"/>
      <c r="J39" s="59"/>
      <c r="K39" s="59"/>
    </row>
    <row r="40" spans="1:11" ht="16.5" customHeight="1">
      <c r="A40" s="313" t="s">
        <v>199</v>
      </c>
      <c r="B40" s="734" t="s">
        <v>475</v>
      </c>
      <c r="C40" s="734"/>
      <c r="D40" s="740"/>
      <c r="E40" s="170">
        <v>33</v>
      </c>
      <c r="F40" s="174"/>
      <c r="G40" s="174">
        <v>0</v>
      </c>
      <c r="H40" s="307">
        <f t="shared" si="0"/>
        <v>0</v>
      </c>
      <c r="I40" s="59"/>
      <c r="J40" s="59"/>
      <c r="K40" s="59"/>
    </row>
    <row r="41" spans="1:11" ht="34.5" customHeight="1">
      <c r="A41" s="733" t="s">
        <v>478</v>
      </c>
      <c r="B41" s="734"/>
      <c r="C41" s="734"/>
      <c r="D41" s="740"/>
      <c r="E41" s="170">
        <v>34</v>
      </c>
      <c r="F41" s="174"/>
      <c r="G41" s="174">
        <v>0</v>
      </c>
      <c r="H41" s="172">
        <f t="shared" si="0"/>
        <v>0</v>
      </c>
      <c r="I41" s="59"/>
      <c r="J41" s="59"/>
      <c r="K41" s="59"/>
    </row>
    <row r="42" spans="1:11" ht="18.75" customHeight="1">
      <c r="A42" s="741" t="s">
        <v>199</v>
      </c>
      <c r="B42" s="734" t="s">
        <v>475</v>
      </c>
      <c r="C42" s="734"/>
      <c r="D42" s="740"/>
      <c r="E42" s="170">
        <v>35</v>
      </c>
      <c r="F42" s="174"/>
      <c r="G42" s="174">
        <v>0</v>
      </c>
      <c r="H42" s="172">
        <f>IF(F42=0,0,IF(G42=0,"-100,0",IF(G42*100/F42&lt;200,ROUND(G42*100/F42-100,1),ROUND(G42/F42,1)&amp;" р")))</f>
        <v>0</v>
      </c>
      <c r="I42" s="59"/>
      <c r="J42" s="59"/>
      <c r="K42" s="59"/>
    </row>
    <row r="43" spans="1:11" ht="18.75" customHeight="1">
      <c r="A43" s="741"/>
      <c r="B43" s="734" t="s">
        <v>476</v>
      </c>
      <c r="C43" s="734"/>
      <c r="D43" s="740"/>
      <c r="E43" s="170">
        <v>36</v>
      </c>
      <c r="F43" s="174"/>
      <c r="G43" s="174">
        <v>0</v>
      </c>
      <c r="H43" s="172">
        <f>IF(F43=0,0,IF(G43=0,"-100,0",IF(G43*100/F43&lt;200,ROUND(G43*100/F43-100,1),ROUND(G43/F43,1)&amp;" р")))</f>
        <v>0</v>
      </c>
      <c r="I43" s="59"/>
      <c r="J43" s="59"/>
      <c r="K43" s="59"/>
    </row>
    <row r="44" spans="1:11" ht="18.75" customHeight="1">
      <c r="A44" s="733" t="s">
        <v>222</v>
      </c>
      <c r="B44" s="734"/>
      <c r="C44" s="734"/>
      <c r="D44" s="740"/>
      <c r="E44" s="170">
        <v>37</v>
      </c>
      <c r="F44" s="174">
        <f>SUM(F46:F49)</f>
        <v>0</v>
      </c>
      <c r="G44" s="174">
        <f>SUM(G46:G49)</f>
        <v>1</v>
      </c>
      <c r="H44" s="172">
        <f t="shared" si="0"/>
        <v>0</v>
      </c>
      <c r="I44" s="59"/>
      <c r="J44" s="59"/>
      <c r="K44" s="59"/>
    </row>
    <row r="45" spans="1:11" ht="18.75" customHeight="1">
      <c r="A45" s="743" t="s">
        <v>319</v>
      </c>
      <c r="B45" s="744"/>
      <c r="C45" s="744"/>
      <c r="D45" s="745"/>
      <c r="E45" s="170">
        <v>38</v>
      </c>
      <c r="F45" s="173">
        <f>IF(F21=0,0,F44*100/F21)</f>
        <v>0</v>
      </c>
      <c r="G45" s="173">
        <f>IF(G21=0,0,G44*100/G21)</f>
        <v>0.36630036630036628</v>
      </c>
      <c r="H45" s="172"/>
      <c r="I45" s="59"/>
      <c r="J45" s="59"/>
      <c r="K45" s="59"/>
    </row>
    <row r="46" spans="1:11" ht="18.75" customHeight="1">
      <c r="A46" s="741" t="s">
        <v>199</v>
      </c>
      <c r="B46" s="734" t="s">
        <v>739</v>
      </c>
      <c r="C46" s="734"/>
      <c r="D46" s="740"/>
      <c r="E46" s="170">
        <v>39</v>
      </c>
      <c r="F46" s="174"/>
      <c r="G46" s="174">
        <v>1</v>
      </c>
      <c r="H46" s="172">
        <f t="shared" si="0"/>
        <v>0</v>
      </c>
      <c r="I46" s="59"/>
      <c r="J46" s="59"/>
      <c r="K46" s="59"/>
    </row>
    <row r="47" spans="1:11" ht="34.5" customHeight="1">
      <c r="A47" s="741"/>
      <c r="B47" s="734" t="s">
        <v>217</v>
      </c>
      <c r="C47" s="734"/>
      <c r="D47" s="740"/>
      <c r="E47" s="170">
        <v>40</v>
      </c>
      <c r="F47" s="174"/>
      <c r="G47" s="174">
        <v>0</v>
      </c>
      <c r="H47" s="172">
        <f t="shared" si="0"/>
        <v>0</v>
      </c>
      <c r="I47" s="59"/>
      <c r="J47" s="59"/>
      <c r="K47" s="59"/>
    </row>
    <row r="48" spans="1:11" ht="34.5" customHeight="1">
      <c r="A48" s="741"/>
      <c r="B48" s="734" t="s">
        <v>218</v>
      </c>
      <c r="C48" s="734"/>
      <c r="D48" s="740"/>
      <c r="E48" s="170">
        <v>41</v>
      </c>
      <c r="F48" s="174"/>
      <c r="G48" s="174">
        <v>0</v>
      </c>
      <c r="H48" s="172">
        <f t="shared" si="0"/>
        <v>0</v>
      </c>
      <c r="I48" s="59"/>
      <c r="J48" s="59"/>
      <c r="K48" s="59"/>
    </row>
    <row r="49" spans="1:11" ht="18.75" customHeight="1" thickBot="1">
      <c r="A49" s="742"/>
      <c r="B49" s="746" t="s">
        <v>219</v>
      </c>
      <c r="C49" s="746"/>
      <c r="D49" s="747"/>
      <c r="E49" s="175">
        <v>42</v>
      </c>
      <c r="F49" s="319"/>
      <c r="G49" s="319">
        <v>0</v>
      </c>
      <c r="H49" s="177">
        <f t="shared" si="0"/>
        <v>0</v>
      </c>
      <c r="I49" s="59"/>
      <c r="J49" s="59"/>
      <c r="K49" s="59"/>
    </row>
    <row r="50" spans="1:11" ht="18.75" customHeight="1">
      <c r="A50" s="752" t="s">
        <v>451</v>
      </c>
      <c r="B50" s="753"/>
      <c r="C50" s="753"/>
      <c r="D50" s="754"/>
      <c r="E50" s="167">
        <v>43</v>
      </c>
      <c r="F50" s="168">
        <v>61</v>
      </c>
      <c r="G50" s="168">
        <v>603</v>
      </c>
      <c r="H50" s="169" t="str">
        <f>IF(F50=0,0,IF(G50=0,"-100,0",IF(G50*100/F50&lt;200,ROUND(G50*100/F50-100,1),ROUND(G50/F50,1)&amp;" р")))</f>
        <v>9,9 р</v>
      </c>
      <c r="I50" s="59"/>
      <c r="J50" s="59"/>
      <c r="K50" s="59"/>
    </row>
    <row r="51" spans="1:11" ht="34.5" customHeight="1">
      <c r="A51" s="733" t="s">
        <v>109</v>
      </c>
      <c r="B51" s="734"/>
      <c r="C51" s="734"/>
      <c r="D51" s="740"/>
      <c r="E51" s="170">
        <v>44</v>
      </c>
      <c r="F51" s="171">
        <v>484</v>
      </c>
      <c r="G51" s="171">
        <v>667</v>
      </c>
      <c r="H51" s="172">
        <f>IF(F51=0,0,IF(G51=0,"-100,0",IF(G51*100/F51&lt;200,ROUND(G51*100/F51-100,1),ROUND(G51/F51,1)&amp;" р")))</f>
        <v>37.799999999999997</v>
      </c>
      <c r="I51" s="59"/>
      <c r="J51" s="59"/>
      <c r="K51" s="59"/>
    </row>
    <row r="52" spans="1:11" ht="34.5" customHeight="1">
      <c r="A52" s="733" t="s">
        <v>110</v>
      </c>
      <c r="B52" s="734"/>
      <c r="C52" s="734"/>
      <c r="D52" s="740"/>
      <c r="E52" s="170">
        <v>45</v>
      </c>
      <c r="F52" s="171">
        <v>441</v>
      </c>
      <c r="G52" s="171">
        <v>314</v>
      </c>
      <c r="H52" s="172">
        <f>IF(F52=0,0,IF(G52=0,"-100,0",IF(G52*100/F52&lt;200,ROUND(G52*100/F52-100,1),ROUND(G52/F52,1)&amp;" р")))</f>
        <v>-28.8</v>
      </c>
      <c r="I52" s="59"/>
      <c r="J52" s="59"/>
      <c r="K52" s="59"/>
    </row>
    <row r="53" spans="1:11" ht="18.75" customHeight="1">
      <c r="A53" s="743" t="s">
        <v>779</v>
      </c>
      <c r="B53" s="744"/>
      <c r="C53" s="744"/>
      <c r="D53" s="745"/>
      <c r="E53" s="170">
        <v>46</v>
      </c>
      <c r="F53" s="173">
        <f>IF(F51=0,0,F52*100/F51)</f>
        <v>91.115702479338836</v>
      </c>
      <c r="G53" s="173">
        <f>IF(G51=0,0,G52*100/G51)</f>
        <v>47.07646176911544</v>
      </c>
      <c r="H53" s="172"/>
      <c r="I53" s="59"/>
      <c r="J53" s="59"/>
      <c r="K53" s="59"/>
    </row>
    <row r="54" spans="1:11" ht="34.5" customHeight="1">
      <c r="A54" s="733" t="s">
        <v>738</v>
      </c>
      <c r="B54" s="734"/>
      <c r="C54" s="734"/>
      <c r="D54" s="740"/>
      <c r="E54" s="170">
        <v>47</v>
      </c>
      <c r="F54" s="171">
        <v>249</v>
      </c>
      <c r="G54" s="171">
        <v>292</v>
      </c>
      <c r="H54" s="172">
        <f>IF(F54=0,0,IF(G54=0,"-100,0",IF(G54*100/F54&lt;200,ROUND(G54*100/F54-100,1),ROUND(G54/F54,1)&amp;" р")))</f>
        <v>17.3</v>
      </c>
      <c r="I54" s="59"/>
      <c r="J54" s="59"/>
      <c r="K54" s="59"/>
    </row>
    <row r="55" spans="1:11" ht="18.75" customHeight="1">
      <c r="A55" s="733" t="s">
        <v>209</v>
      </c>
      <c r="B55" s="734"/>
      <c r="C55" s="734"/>
      <c r="D55" s="740"/>
      <c r="E55" s="170">
        <v>48</v>
      </c>
      <c r="F55" s="171">
        <v>0</v>
      </c>
      <c r="G55" s="171">
        <v>0</v>
      </c>
      <c r="H55" s="172">
        <f>IF(F55=0,0,IF(G55=0,"-100,0",IF(G55*100/F55&lt;200,ROUND(G55*100/F55-100,1),ROUND(G55/F55,1)&amp;" р")))</f>
        <v>0</v>
      </c>
      <c r="I55" s="59"/>
      <c r="J55" s="59"/>
      <c r="K55" s="59"/>
    </row>
    <row r="56" spans="1:11" ht="18.75" customHeight="1">
      <c r="A56" s="733" t="s">
        <v>250</v>
      </c>
      <c r="B56" s="734"/>
      <c r="C56" s="734"/>
      <c r="D56" s="163" t="s">
        <v>780</v>
      </c>
      <c r="E56" s="170">
        <v>49</v>
      </c>
      <c r="F56" s="171"/>
      <c r="G56" s="171">
        <v>0</v>
      </c>
      <c r="H56" s="172">
        <f t="shared" ref="H56:H67" si="1">IF(F56=0,0,IF(G56=0,"-100,0",IF(G56*100/F56&lt;200,ROUND(G56*100/F56-100,1),ROUND(G56/F56,1)&amp;" р")))</f>
        <v>0</v>
      </c>
      <c r="I56" s="59"/>
      <c r="J56" s="59"/>
      <c r="K56" s="59"/>
    </row>
    <row r="57" spans="1:11" ht="18.75" customHeight="1">
      <c r="A57" s="733"/>
      <c r="B57" s="734"/>
      <c r="C57" s="734"/>
      <c r="D57" s="295" t="s">
        <v>210</v>
      </c>
      <c r="E57" s="170">
        <v>50</v>
      </c>
      <c r="F57" s="171"/>
      <c r="G57" s="171">
        <v>0</v>
      </c>
      <c r="H57" s="172">
        <f t="shared" si="1"/>
        <v>0</v>
      </c>
      <c r="I57" s="59"/>
      <c r="J57" s="59"/>
      <c r="K57" s="59"/>
    </row>
    <row r="58" spans="1:11" ht="18.75" customHeight="1">
      <c r="A58" s="733" t="s">
        <v>251</v>
      </c>
      <c r="B58" s="734"/>
      <c r="C58" s="734"/>
      <c r="D58" s="163" t="s">
        <v>780</v>
      </c>
      <c r="E58" s="170">
        <v>51</v>
      </c>
      <c r="F58" s="171">
        <v>2</v>
      </c>
      <c r="G58" s="171">
        <v>3</v>
      </c>
      <c r="H58" s="172">
        <f t="shared" si="1"/>
        <v>50</v>
      </c>
      <c r="I58" s="59"/>
      <c r="J58" s="59"/>
      <c r="K58" s="59"/>
    </row>
    <row r="59" spans="1:11" ht="18.75" customHeight="1">
      <c r="A59" s="733"/>
      <c r="B59" s="734"/>
      <c r="C59" s="734"/>
      <c r="D59" s="295" t="s">
        <v>210</v>
      </c>
      <c r="E59" s="170">
        <v>52</v>
      </c>
      <c r="F59" s="171">
        <v>2</v>
      </c>
      <c r="G59" s="171">
        <v>2</v>
      </c>
      <c r="H59" s="172">
        <f t="shared" si="1"/>
        <v>0</v>
      </c>
      <c r="I59" s="59"/>
      <c r="J59" s="59"/>
      <c r="K59" s="59"/>
    </row>
    <row r="60" spans="1:11" ht="18.75" customHeight="1">
      <c r="A60" s="733" t="s">
        <v>253</v>
      </c>
      <c r="B60" s="734"/>
      <c r="C60" s="734"/>
      <c r="D60" s="163" t="s">
        <v>780</v>
      </c>
      <c r="E60" s="170">
        <v>53</v>
      </c>
      <c r="F60" s="171">
        <v>1</v>
      </c>
      <c r="G60" s="171">
        <v>0</v>
      </c>
      <c r="H60" s="172" t="str">
        <f t="shared" ref="H60:H65" si="2">IF(F60=0,0,IF(G60=0,"-100,0",IF(G60*100/F60&lt;200,ROUND(G60*100/F60-100,1),ROUND(G60/F60,1)&amp;" р")))</f>
        <v>-100,0</v>
      </c>
      <c r="I60" s="59"/>
      <c r="J60" s="59"/>
      <c r="K60" s="59"/>
    </row>
    <row r="61" spans="1:11" ht="18.75" customHeight="1">
      <c r="A61" s="733"/>
      <c r="B61" s="734"/>
      <c r="C61" s="734"/>
      <c r="D61" s="295" t="s">
        <v>210</v>
      </c>
      <c r="E61" s="170">
        <v>54</v>
      </c>
      <c r="F61" s="171"/>
      <c r="G61" s="171">
        <v>1</v>
      </c>
      <c r="H61" s="172">
        <f t="shared" si="2"/>
        <v>0</v>
      </c>
      <c r="I61" s="59"/>
      <c r="J61" s="59"/>
      <c r="K61" s="59"/>
    </row>
    <row r="62" spans="1:11" ht="18.75" customHeight="1">
      <c r="A62" s="736" t="s">
        <v>420</v>
      </c>
      <c r="B62" s="735" t="s">
        <v>289</v>
      </c>
      <c r="C62" s="735"/>
      <c r="D62" s="163" t="s">
        <v>780</v>
      </c>
      <c r="E62" s="170">
        <v>55</v>
      </c>
      <c r="F62" s="171">
        <v>1</v>
      </c>
      <c r="G62" s="171">
        <v>0</v>
      </c>
      <c r="H62" s="172" t="str">
        <f t="shared" si="2"/>
        <v>-100,0</v>
      </c>
      <c r="I62" s="59"/>
      <c r="J62" s="59"/>
      <c r="K62" s="59"/>
    </row>
    <row r="63" spans="1:11" ht="18.75" customHeight="1">
      <c r="A63" s="737"/>
      <c r="B63" s="735"/>
      <c r="C63" s="735"/>
      <c r="D63" s="295" t="s">
        <v>210</v>
      </c>
      <c r="E63" s="170">
        <v>56</v>
      </c>
      <c r="F63" s="171"/>
      <c r="G63" s="171">
        <v>1</v>
      </c>
      <c r="H63" s="172">
        <f t="shared" si="2"/>
        <v>0</v>
      </c>
      <c r="I63" s="59"/>
      <c r="J63" s="59"/>
      <c r="K63" s="59"/>
    </row>
    <row r="64" spans="1:11" ht="18.75" customHeight="1">
      <c r="A64" s="733" t="s">
        <v>260</v>
      </c>
      <c r="B64" s="734"/>
      <c r="C64" s="734"/>
      <c r="D64" s="302" t="s">
        <v>780</v>
      </c>
      <c r="E64" s="170">
        <v>57</v>
      </c>
      <c r="F64" s="303">
        <v>2</v>
      </c>
      <c r="G64" s="303">
        <v>3</v>
      </c>
      <c r="H64" s="304">
        <f t="shared" si="2"/>
        <v>50</v>
      </c>
      <c r="I64" s="59"/>
      <c r="J64" s="59"/>
      <c r="K64" s="59"/>
    </row>
    <row r="65" spans="1:11" ht="18.75" customHeight="1">
      <c r="A65" s="733"/>
      <c r="B65" s="734"/>
      <c r="C65" s="734"/>
      <c r="D65" s="295" t="s">
        <v>210</v>
      </c>
      <c r="E65" s="170">
        <v>58</v>
      </c>
      <c r="F65" s="171">
        <v>8</v>
      </c>
      <c r="G65" s="171">
        <v>13</v>
      </c>
      <c r="H65" s="172">
        <f t="shared" si="2"/>
        <v>62.5</v>
      </c>
      <c r="I65" s="59"/>
      <c r="J65" s="59"/>
      <c r="K65" s="59"/>
    </row>
    <row r="66" spans="1:11" ht="18.75" customHeight="1">
      <c r="A66" s="741" t="s">
        <v>199</v>
      </c>
      <c r="B66" s="734" t="s">
        <v>261</v>
      </c>
      <c r="C66" s="734"/>
      <c r="D66" s="163" t="s">
        <v>780</v>
      </c>
      <c r="E66" s="170">
        <v>59</v>
      </c>
      <c r="F66" s="171"/>
      <c r="G66" s="171">
        <v>0</v>
      </c>
      <c r="H66" s="172">
        <f t="shared" si="1"/>
        <v>0</v>
      </c>
      <c r="I66" s="59"/>
      <c r="J66" s="59"/>
      <c r="K66" s="59"/>
    </row>
    <row r="67" spans="1:11" ht="18.75" customHeight="1">
      <c r="A67" s="741"/>
      <c r="B67" s="734"/>
      <c r="C67" s="734"/>
      <c r="D67" s="295" t="s">
        <v>210</v>
      </c>
      <c r="E67" s="170">
        <v>60</v>
      </c>
      <c r="F67" s="171"/>
      <c r="G67" s="171">
        <v>1</v>
      </c>
      <c r="H67" s="172">
        <f t="shared" si="1"/>
        <v>0</v>
      </c>
      <c r="I67" s="59"/>
      <c r="J67" s="59"/>
      <c r="K67" s="59"/>
    </row>
    <row r="68" spans="1:11" ht="18.75" customHeight="1">
      <c r="A68" s="741"/>
      <c r="B68" s="734" t="s">
        <v>263</v>
      </c>
      <c r="C68" s="734"/>
      <c r="D68" s="163" t="s">
        <v>780</v>
      </c>
      <c r="E68" s="170">
        <v>61</v>
      </c>
      <c r="F68" s="171"/>
      <c r="G68" s="171">
        <v>0</v>
      </c>
      <c r="H68" s="172">
        <f t="shared" ref="H68:H73" si="3">IF(F68=0,0,IF(G68=0,"-100,0",IF(G68*100/F68&lt;200,ROUND(G68*100/F68-100,1),ROUND(G68/F68,1)&amp;" р")))</f>
        <v>0</v>
      </c>
      <c r="I68" s="59"/>
      <c r="J68" s="59"/>
      <c r="K68" s="59"/>
    </row>
    <row r="69" spans="1:11" ht="18.75" customHeight="1">
      <c r="A69" s="741"/>
      <c r="B69" s="734"/>
      <c r="C69" s="734"/>
      <c r="D69" s="295" t="s">
        <v>210</v>
      </c>
      <c r="E69" s="170">
        <v>62</v>
      </c>
      <c r="F69" s="171">
        <v>6</v>
      </c>
      <c r="G69" s="171">
        <v>7</v>
      </c>
      <c r="H69" s="172">
        <f t="shared" si="3"/>
        <v>16.7</v>
      </c>
      <c r="I69" s="59"/>
      <c r="J69" s="59"/>
      <c r="K69" s="59"/>
    </row>
    <row r="70" spans="1:11" ht="18.75" customHeight="1">
      <c r="A70" s="741"/>
      <c r="B70" s="734" t="s">
        <v>264</v>
      </c>
      <c r="C70" s="734"/>
      <c r="D70" s="163" t="s">
        <v>780</v>
      </c>
      <c r="E70" s="170">
        <v>63</v>
      </c>
      <c r="F70" s="171"/>
      <c r="G70" s="171">
        <v>0</v>
      </c>
      <c r="H70" s="172">
        <f t="shared" si="3"/>
        <v>0</v>
      </c>
      <c r="I70" s="59"/>
      <c r="J70" s="59"/>
      <c r="K70" s="59"/>
    </row>
    <row r="71" spans="1:11" ht="18.75" customHeight="1">
      <c r="A71" s="741"/>
      <c r="B71" s="734"/>
      <c r="C71" s="734"/>
      <c r="D71" s="295" t="s">
        <v>210</v>
      </c>
      <c r="E71" s="170">
        <v>64</v>
      </c>
      <c r="F71" s="171">
        <v>1</v>
      </c>
      <c r="G71" s="171">
        <v>1</v>
      </c>
      <c r="H71" s="172">
        <f t="shared" si="3"/>
        <v>0</v>
      </c>
      <c r="I71" s="59"/>
      <c r="J71" s="59"/>
      <c r="K71" s="59"/>
    </row>
    <row r="72" spans="1:11" ht="18.75" customHeight="1">
      <c r="A72" s="741"/>
      <c r="B72" s="734" t="s">
        <v>265</v>
      </c>
      <c r="C72" s="734"/>
      <c r="D72" s="163" t="s">
        <v>780</v>
      </c>
      <c r="E72" s="170">
        <v>65</v>
      </c>
      <c r="F72" s="171"/>
      <c r="G72" s="171">
        <v>0</v>
      </c>
      <c r="H72" s="172">
        <f t="shared" si="3"/>
        <v>0</v>
      </c>
      <c r="I72" s="59"/>
      <c r="J72" s="59"/>
      <c r="K72" s="59"/>
    </row>
    <row r="73" spans="1:11" ht="18.75" customHeight="1">
      <c r="A73" s="741"/>
      <c r="B73" s="734"/>
      <c r="C73" s="734"/>
      <c r="D73" s="295" t="s">
        <v>210</v>
      </c>
      <c r="E73" s="170">
        <v>66</v>
      </c>
      <c r="F73" s="171">
        <v>1</v>
      </c>
      <c r="G73" s="171">
        <v>0</v>
      </c>
      <c r="H73" s="172" t="str">
        <f t="shared" si="3"/>
        <v>-100,0</v>
      </c>
      <c r="I73" s="59"/>
      <c r="J73" s="59"/>
      <c r="K73" s="59"/>
    </row>
    <row r="74" spans="1:11" ht="18.75" customHeight="1">
      <c r="A74" s="741"/>
      <c r="B74" s="734" t="s">
        <v>266</v>
      </c>
      <c r="C74" s="734"/>
      <c r="D74" s="163" t="s">
        <v>780</v>
      </c>
      <c r="E74" s="170">
        <v>67</v>
      </c>
      <c r="F74" s="171">
        <v>2</v>
      </c>
      <c r="G74" s="171">
        <v>3</v>
      </c>
      <c r="H74" s="172">
        <f t="shared" ref="H74:H89" si="4">IF(F74=0,0,IF(G74=0,"-100,0",IF(G74*100/F74&lt;200,ROUND(G74*100/F74-100,1),ROUND(G74/F74,1)&amp;" р")))</f>
        <v>50</v>
      </c>
      <c r="I74" s="59"/>
      <c r="J74" s="59"/>
      <c r="K74" s="59"/>
    </row>
    <row r="75" spans="1:11" ht="18.75" customHeight="1">
      <c r="A75" s="741"/>
      <c r="B75" s="734"/>
      <c r="C75" s="734"/>
      <c r="D75" s="295" t="s">
        <v>210</v>
      </c>
      <c r="E75" s="170">
        <v>68</v>
      </c>
      <c r="F75" s="171"/>
      <c r="G75" s="171">
        <v>4</v>
      </c>
      <c r="H75" s="172">
        <f t="shared" si="4"/>
        <v>0</v>
      </c>
      <c r="I75" s="59"/>
      <c r="J75" s="59"/>
      <c r="K75" s="59"/>
    </row>
    <row r="76" spans="1:11" ht="18.75" customHeight="1">
      <c r="A76" s="741"/>
      <c r="B76" s="751" t="s">
        <v>420</v>
      </c>
      <c r="C76" s="738" t="s">
        <v>267</v>
      </c>
      <c r="D76" s="163" t="s">
        <v>780</v>
      </c>
      <c r="E76" s="170">
        <v>69</v>
      </c>
      <c r="F76" s="171">
        <v>2</v>
      </c>
      <c r="G76" s="171">
        <v>2</v>
      </c>
      <c r="H76" s="172">
        <f t="shared" si="4"/>
        <v>0</v>
      </c>
      <c r="I76" s="59"/>
      <c r="J76" s="59"/>
      <c r="K76" s="59"/>
    </row>
    <row r="77" spans="1:11" ht="18.75" customHeight="1">
      <c r="A77" s="741"/>
      <c r="B77" s="751"/>
      <c r="C77" s="739"/>
      <c r="D77" s="295" t="s">
        <v>210</v>
      </c>
      <c r="E77" s="170">
        <v>70</v>
      </c>
      <c r="F77" s="171"/>
      <c r="G77" s="171">
        <v>3</v>
      </c>
      <c r="H77" s="172">
        <f t="shared" si="4"/>
        <v>0</v>
      </c>
      <c r="I77" s="59"/>
      <c r="J77" s="59"/>
      <c r="K77" s="59"/>
    </row>
    <row r="78" spans="1:11" ht="18.75" customHeight="1">
      <c r="A78" s="733" t="s">
        <v>269</v>
      </c>
      <c r="B78" s="734"/>
      <c r="C78" s="734"/>
      <c r="D78" s="163" t="s">
        <v>780</v>
      </c>
      <c r="E78" s="170">
        <v>71</v>
      </c>
      <c r="F78" s="171">
        <v>4</v>
      </c>
      <c r="G78" s="171">
        <v>4</v>
      </c>
      <c r="H78" s="172">
        <f t="shared" si="4"/>
        <v>0</v>
      </c>
      <c r="I78" s="59"/>
      <c r="J78" s="59"/>
      <c r="K78" s="59"/>
    </row>
    <row r="79" spans="1:11" ht="18.75" customHeight="1">
      <c r="A79" s="733"/>
      <c r="B79" s="734"/>
      <c r="C79" s="734"/>
      <c r="D79" s="295" t="s">
        <v>210</v>
      </c>
      <c r="E79" s="170">
        <v>72</v>
      </c>
      <c r="F79" s="171"/>
      <c r="G79" s="171">
        <v>4</v>
      </c>
      <c r="H79" s="172">
        <f t="shared" si="4"/>
        <v>0</v>
      </c>
      <c r="I79" s="59"/>
      <c r="J79" s="59"/>
      <c r="K79" s="59"/>
    </row>
    <row r="80" spans="1:11" ht="18.75" customHeight="1">
      <c r="A80" s="733" t="s">
        <v>272</v>
      </c>
      <c r="B80" s="734"/>
      <c r="C80" s="734"/>
      <c r="D80" s="163" t="s">
        <v>780</v>
      </c>
      <c r="E80" s="170">
        <v>73</v>
      </c>
      <c r="F80" s="171">
        <v>2</v>
      </c>
      <c r="G80" s="171">
        <v>154</v>
      </c>
      <c r="H80" s="172" t="str">
        <f t="shared" si="4"/>
        <v>77 р</v>
      </c>
      <c r="I80" s="59"/>
      <c r="J80" s="59"/>
      <c r="K80" s="59"/>
    </row>
    <row r="81" spans="1:11" ht="18.75" customHeight="1">
      <c r="A81" s="733"/>
      <c r="B81" s="734"/>
      <c r="C81" s="734"/>
      <c r="D81" s="295" t="s">
        <v>210</v>
      </c>
      <c r="E81" s="170">
        <v>74</v>
      </c>
      <c r="F81" s="171">
        <v>1</v>
      </c>
      <c r="G81" s="171">
        <v>16</v>
      </c>
      <c r="H81" s="172" t="str">
        <f t="shared" si="4"/>
        <v>16 р</v>
      </c>
      <c r="I81" s="59"/>
      <c r="J81" s="59"/>
      <c r="K81" s="59"/>
    </row>
    <row r="82" spans="1:11" ht="18.75" customHeight="1">
      <c r="A82" s="733" t="s">
        <v>273</v>
      </c>
      <c r="B82" s="734"/>
      <c r="C82" s="734"/>
      <c r="D82" s="163" t="s">
        <v>780</v>
      </c>
      <c r="E82" s="170">
        <v>75</v>
      </c>
      <c r="F82" s="171">
        <v>7</v>
      </c>
      <c r="G82" s="171">
        <v>25</v>
      </c>
      <c r="H82" s="172" t="str">
        <f t="shared" si="4"/>
        <v>3,6 р</v>
      </c>
      <c r="I82" s="59"/>
      <c r="J82" s="59"/>
      <c r="K82" s="59"/>
    </row>
    <row r="83" spans="1:11" ht="18.75" customHeight="1">
      <c r="A83" s="733"/>
      <c r="B83" s="734"/>
      <c r="C83" s="734"/>
      <c r="D83" s="295" t="s">
        <v>210</v>
      </c>
      <c r="E83" s="170">
        <v>76</v>
      </c>
      <c r="F83" s="171">
        <v>5</v>
      </c>
      <c r="G83" s="171">
        <v>16</v>
      </c>
      <c r="H83" s="172" t="str">
        <f t="shared" si="4"/>
        <v>3,2 р</v>
      </c>
      <c r="I83" s="59"/>
      <c r="J83" s="59"/>
      <c r="K83" s="59"/>
    </row>
    <row r="84" spans="1:11" ht="18.75" customHeight="1">
      <c r="A84" s="736" t="s">
        <v>199</v>
      </c>
      <c r="B84" s="734" t="s">
        <v>275</v>
      </c>
      <c r="C84" s="734"/>
      <c r="D84" s="163" t="s">
        <v>780</v>
      </c>
      <c r="E84" s="170">
        <v>77</v>
      </c>
      <c r="F84" s="171">
        <v>6</v>
      </c>
      <c r="G84" s="171">
        <v>3</v>
      </c>
      <c r="H84" s="172">
        <f t="shared" si="4"/>
        <v>-50</v>
      </c>
      <c r="I84" s="59"/>
      <c r="J84" s="59"/>
      <c r="K84" s="59"/>
    </row>
    <row r="85" spans="1:11" ht="18.75" customHeight="1">
      <c r="A85" s="737"/>
      <c r="B85" s="734"/>
      <c r="C85" s="734"/>
      <c r="D85" s="295" t="s">
        <v>210</v>
      </c>
      <c r="E85" s="170">
        <v>78</v>
      </c>
      <c r="F85" s="171">
        <v>4</v>
      </c>
      <c r="G85" s="171">
        <v>8</v>
      </c>
      <c r="H85" s="172" t="str">
        <f t="shared" si="4"/>
        <v>2 р</v>
      </c>
      <c r="I85" s="59"/>
      <c r="J85" s="59"/>
      <c r="K85" s="59"/>
    </row>
    <row r="86" spans="1:11" ht="18.75" customHeight="1">
      <c r="A86" s="733" t="s">
        <v>281</v>
      </c>
      <c r="B86" s="734"/>
      <c r="C86" s="734"/>
      <c r="D86" s="163" t="s">
        <v>780</v>
      </c>
      <c r="E86" s="170">
        <v>79</v>
      </c>
      <c r="F86" s="171">
        <v>2</v>
      </c>
      <c r="G86" s="171">
        <v>0</v>
      </c>
      <c r="H86" s="172" t="str">
        <f t="shared" si="4"/>
        <v>-100,0</v>
      </c>
      <c r="I86" s="59"/>
      <c r="J86" s="59"/>
      <c r="K86" s="59"/>
    </row>
    <row r="87" spans="1:11" ht="18.75" customHeight="1">
      <c r="A87" s="733"/>
      <c r="B87" s="734"/>
      <c r="C87" s="734"/>
      <c r="D87" s="295" t="s">
        <v>210</v>
      </c>
      <c r="E87" s="170">
        <v>80</v>
      </c>
      <c r="F87" s="171">
        <v>1</v>
      </c>
      <c r="G87" s="171">
        <v>0</v>
      </c>
      <c r="H87" s="172" t="str">
        <f t="shared" si="4"/>
        <v>-100,0</v>
      </c>
      <c r="I87" s="59"/>
      <c r="J87" s="59"/>
      <c r="K87" s="59"/>
    </row>
    <row r="88" spans="1:11" ht="18.75" customHeight="1">
      <c r="A88" s="733" t="s">
        <v>517</v>
      </c>
      <c r="B88" s="734"/>
      <c r="C88" s="734"/>
      <c r="D88" s="163" t="s">
        <v>780</v>
      </c>
      <c r="E88" s="170">
        <v>81</v>
      </c>
      <c r="F88" s="171"/>
      <c r="G88" s="171">
        <v>0</v>
      </c>
      <c r="H88" s="172">
        <f t="shared" si="4"/>
        <v>0</v>
      </c>
      <c r="I88" s="59"/>
      <c r="J88" s="59"/>
      <c r="K88" s="59"/>
    </row>
    <row r="89" spans="1:11" ht="18.75" customHeight="1">
      <c r="A89" s="733"/>
      <c r="B89" s="734"/>
      <c r="C89" s="734"/>
      <c r="D89" s="295" t="s">
        <v>210</v>
      </c>
      <c r="E89" s="170">
        <v>82</v>
      </c>
      <c r="F89" s="171"/>
      <c r="G89" s="171">
        <v>0</v>
      </c>
      <c r="H89" s="172">
        <f t="shared" si="4"/>
        <v>0</v>
      </c>
      <c r="I89" s="59"/>
      <c r="J89" s="59"/>
      <c r="K89" s="59"/>
    </row>
    <row r="90" spans="1:11" ht="18.75" customHeight="1">
      <c r="A90" s="733" t="s">
        <v>240</v>
      </c>
      <c r="B90" s="734"/>
      <c r="C90" s="734"/>
      <c r="D90" s="740"/>
      <c r="E90" s="170">
        <v>83</v>
      </c>
      <c r="F90" s="171">
        <v>6</v>
      </c>
      <c r="G90" s="171">
        <v>6</v>
      </c>
      <c r="H90" s="172">
        <f>IF(F90=0,0,IF(G90=0,"-100,0",IF(G90*100/F90&lt;200,ROUND(G90*100/F90-100,1),ROUND(G90/F90,1)&amp;" р")))</f>
        <v>0</v>
      </c>
      <c r="I90" s="59"/>
      <c r="J90" s="59"/>
      <c r="K90" s="59"/>
    </row>
    <row r="91" spans="1:11" ht="18.75" customHeight="1">
      <c r="A91" s="743" t="s">
        <v>351</v>
      </c>
      <c r="B91" s="744"/>
      <c r="C91" s="744"/>
      <c r="D91" s="745"/>
      <c r="E91" s="170">
        <v>84</v>
      </c>
      <c r="F91" s="173">
        <f>IF($F$21=0,0,F90*100/$F$21)</f>
        <v>19.35483870967742</v>
      </c>
      <c r="G91" s="173">
        <f>IF($G$21=0,0,G90*100/$G$21)</f>
        <v>2.197802197802198</v>
      </c>
      <c r="H91" s="172"/>
      <c r="I91" s="59"/>
      <c r="J91" s="59"/>
      <c r="K91" s="59"/>
    </row>
    <row r="92" spans="1:11" ht="18.75" customHeight="1">
      <c r="A92" s="733" t="s">
        <v>239</v>
      </c>
      <c r="B92" s="734"/>
      <c r="C92" s="734"/>
      <c r="D92" s="740"/>
      <c r="E92" s="170">
        <v>85</v>
      </c>
      <c r="F92" s="171">
        <v>6</v>
      </c>
      <c r="G92" s="171">
        <v>6</v>
      </c>
      <c r="H92" s="172">
        <f>IF(F92=0,0,IF(G92=0,"-100,0",IF(G92*100/F92&lt;200,ROUND(G92*100/F92-100,1),ROUND(G92/F92,1)&amp;" р")))</f>
        <v>0</v>
      </c>
      <c r="I92" s="59"/>
      <c r="J92" s="59"/>
      <c r="K92" s="59"/>
    </row>
    <row r="93" spans="1:11" ht="33.75" customHeight="1">
      <c r="A93" s="733" t="s">
        <v>236</v>
      </c>
      <c r="B93" s="734"/>
      <c r="C93" s="734"/>
      <c r="D93" s="740"/>
      <c r="E93" s="170">
        <v>86</v>
      </c>
      <c r="F93" s="171"/>
      <c r="G93" s="171">
        <v>0</v>
      </c>
      <c r="H93" s="172">
        <f>IF(F93=0,0,IF(G93=0,"-100,0",IF(G93*100/F93&lt;200,ROUND(G93*100/F93-100,1),ROUND(G93/F93,1)&amp;" р")))</f>
        <v>0</v>
      </c>
      <c r="I93" s="59"/>
      <c r="J93" s="59"/>
      <c r="K93" s="59"/>
    </row>
    <row r="94" spans="1:11" ht="33.75" customHeight="1">
      <c r="A94" s="733" t="s">
        <v>237</v>
      </c>
      <c r="B94" s="734"/>
      <c r="C94" s="734"/>
      <c r="D94" s="740"/>
      <c r="E94" s="170">
        <v>87</v>
      </c>
      <c r="F94" s="171"/>
      <c r="G94" s="171">
        <v>0</v>
      </c>
      <c r="H94" s="172">
        <f>IF(F94=0,0,IF(G94=0,"-100,0",IF(G94*100/F94&lt;200,ROUND(G94*100/F94-100,1),ROUND(G94/F94,1)&amp;" р")))</f>
        <v>0</v>
      </c>
      <c r="I94" s="59"/>
      <c r="J94" s="59"/>
      <c r="K94" s="59"/>
    </row>
    <row r="95" spans="1:11" ht="33.75" customHeight="1" thickBot="1">
      <c r="A95" s="748" t="s">
        <v>238</v>
      </c>
      <c r="B95" s="746"/>
      <c r="C95" s="746"/>
      <c r="D95" s="747"/>
      <c r="E95" s="175">
        <v>88</v>
      </c>
      <c r="F95" s="176">
        <v>2</v>
      </c>
      <c r="G95" s="176">
        <v>1</v>
      </c>
      <c r="H95" s="177">
        <f>IF(F95=0,0,IF(G95=0,"-100,0",IF(G95*100/F95&lt;200,ROUND(G95*100/F95-100,1),ROUND(G95/F95,1)&amp;" р")))</f>
        <v>-50</v>
      </c>
    </row>
  </sheetData>
  <mergeCells count="88">
    <mergeCell ref="B25:D25"/>
    <mergeCell ref="A28:D28"/>
    <mergeCell ref="B26:D26"/>
    <mergeCell ref="A1:H1"/>
    <mergeCell ref="A2:H2"/>
    <mergeCell ref="A3:H3"/>
    <mergeCell ref="A4:H4"/>
    <mergeCell ref="B37:D37"/>
    <mergeCell ref="A31:D31"/>
    <mergeCell ref="B32:D32"/>
    <mergeCell ref="A29:D29"/>
    <mergeCell ref="A32:A33"/>
    <mergeCell ref="B21:D21"/>
    <mergeCell ref="C15:D15"/>
    <mergeCell ref="B11:D11"/>
    <mergeCell ref="A20:D20"/>
    <mergeCell ref="B17:D17"/>
    <mergeCell ref="B13:D13"/>
    <mergeCell ref="C18:D18"/>
    <mergeCell ref="A50:D50"/>
    <mergeCell ref="A45:D45"/>
    <mergeCell ref="A6:D6"/>
    <mergeCell ref="A9:D9"/>
    <mergeCell ref="B10:D10"/>
    <mergeCell ref="A8:D8"/>
    <mergeCell ref="A10:A19"/>
    <mergeCell ref="B16:D16"/>
    <mergeCell ref="A7:D7"/>
    <mergeCell ref="C14:D14"/>
    <mergeCell ref="A34:D34"/>
    <mergeCell ref="B35:D35"/>
    <mergeCell ref="B23:D23"/>
    <mergeCell ref="B33:D33"/>
    <mergeCell ref="A27:D27"/>
    <mergeCell ref="A30:D30"/>
    <mergeCell ref="A86:C87"/>
    <mergeCell ref="B22:D22"/>
    <mergeCell ref="B24:D24"/>
    <mergeCell ref="A21:A26"/>
    <mergeCell ref="A39:D39"/>
    <mergeCell ref="B40:D40"/>
    <mergeCell ref="A54:D54"/>
    <mergeCell ref="A55:D55"/>
    <mergeCell ref="B84:C85"/>
    <mergeCell ref="A51:D51"/>
    <mergeCell ref="B46:D46"/>
    <mergeCell ref="A80:C81"/>
    <mergeCell ref="A78:C79"/>
    <mergeCell ref="B76:B77"/>
    <mergeCell ref="A66:A77"/>
    <mergeCell ref="B70:C71"/>
    <mergeCell ref="A95:D95"/>
    <mergeCell ref="A92:D92"/>
    <mergeCell ref="A93:D93"/>
    <mergeCell ref="A94:D94"/>
    <mergeCell ref="B12:D12"/>
    <mergeCell ref="B19:D19"/>
    <mergeCell ref="B14:B15"/>
    <mergeCell ref="A37:A38"/>
    <mergeCell ref="B38:D38"/>
    <mergeCell ref="A36:D36"/>
    <mergeCell ref="B72:C73"/>
    <mergeCell ref="A91:D91"/>
    <mergeCell ref="A90:D90"/>
    <mergeCell ref="A88:C89"/>
    <mergeCell ref="A82:C83"/>
    <mergeCell ref="A84:A85"/>
    <mergeCell ref="B66:C67"/>
    <mergeCell ref="B74:C75"/>
    <mergeCell ref="C76:C77"/>
    <mergeCell ref="A41:D41"/>
    <mergeCell ref="B42:D42"/>
    <mergeCell ref="A42:A43"/>
    <mergeCell ref="A44:D44"/>
    <mergeCell ref="B43:D43"/>
    <mergeCell ref="A46:A49"/>
    <mergeCell ref="B48:D48"/>
    <mergeCell ref="B47:D47"/>
    <mergeCell ref="A52:D52"/>
    <mergeCell ref="A53:D53"/>
    <mergeCell ref="B49:D49"/>
    <mergeCell ref="A56:C57"/>
    <mergeCell ref="B68:C69"/>
    <mergeCell ref="A64:C65"/>
    <mergeCell ref="B62:C63"/>
    <mergeCell ref="A62:A63"/>
    <mergeCell ref="A58:C59"/>
    <mergeCell ref="A60:C61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8" fitToHeight="2" orientation="portrait" r:id="rId1"/>
  <headerFooter alignWithMargins="0"/>
  <rowBreaks count="1" manualBreakCount="1">
    <brk id="5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95"/>
  <sheetViews>
    <sheetView showZeros="0" zoomScale="90" zoomScaleNormal="90" workbookViewId="0">
      <selection sqref="A1:I1"/>
    </sheetView>
  </sheetViews>
  <sheetFormatPr defaultColWidth="9" defaultRowHeight="12.75"/>
  <cols>
    <col min="1" max="1" width="6.125" style="38" customWidth="1"/>
    <col min="2" max="2" width="6" style="38" customWidth="1"/>
    <col min="3" max="3" width="31.75" style="38" customWidth="1"/>
    <col min="4" max="4" width="26.125" style="38" customWidth="1"/>
    <col min="5" max="5" width="3.5" style="38" bestFit="1" customWidth="1"/>
    <col min="6" max="7" width="8.375" style="38" customWidth="1"/>
    <col min="8" max="8" width="6.5" style="38" bestFit="1" customWidth="1"/>
    <col min="9" max="9" width="6.625" style="38" customWidth="1"/>
    <col min="10" max="10" width="9" style="38"/>
    <col min="11" max="11" width="9.125" style="38" bestFit="1" customWidth="1"/>
    <col min="12" max="16384" width="9" style="38"/>
  </cols>
  <sheetData>
    <row r="1" spans="1:11" ht="20.25">
      <c r="A1" s="759" t="s">
        <v>172</v>
      </c>
      <c r="B1" s="759"/>
      <c r="C1" s="759"/>
      <c r="D1" s="759"/>
      <c r="E1" s="759"/>
      <c r="F1" s="759"/>
      <c r="G1" s="759"/>
      <c r="H1" s="759"/>
      <c r="I1" s="759"/>
      <c r="J1" s="59"/>
      <c r="K1" s="59"/>
    </row>
    <row r="2" spans="1:11" ht="20.25">
      <c r="A2" s="759" t="s">
        <v>173</v>
      </c>
      <c r="B2" s="759"/>
      <c r="C2" s="759"/>
      <c r="D2" s="759"/>
      <c r="E2" s="759"/>
      <c r="F2" s="759"/>
      <c r="G2" s="759"/>
      <c r="H2" s="759"/>
      <c r="I2" s="759"/>
      <c r="J2" s="59"/>
      <c r="K2" s="59"/>
    </row>
    <row r="3" spans="1:11" ht="20.25">
      <c r="A3" s="759" t="s">
        <v>691</v>
      </c>
      <c r="B3" s="759"/>
      <c r="C3" s="759"/>
      <c r="D3" s="759"/>
      <c r="E3" s="759"/>
      <c r="F3" s="759"/>
      <c r="G3" s="759"/>
      <c r="H3" s="759"/>
      <c r="I3" s="759"/>
      <c r="J3" s="59"/>
      <c r="K3" s="59"/>
    </row>
    <row r="4" spans="1:11" ht="20.25">
      <c r="A4" s="760" t="s">
        <v>689</v>
      </c>
      <c r="B4" s="760"/>
      <c r="C4" s="760"/>
      <c r="D4" s="760"/>
      <c r="E4" s="760"/>
      <c r="F4" s="760"/>
      <c r="G4" s="760"/>
      <c r="H4" s="760"/>
      <c r="I4" s="760"/>
      <c r="J4" s="59"/>
      <c r="K4" s="59"/>
    </row>
    <row r="5" spans="1:11" ht="3" customHeight="1" thickBot="1">
      <c r="A5" s="39"/>
      <c r="B5" s="39"/>
      <c r="C5" s="39"/>
      <c r="D5" s="164"/>
      <c r="E5" s="39"/>
      <c r="F5" s="39"/>
      <c r="G5" s="39"/>
      <c r="H5" s="39"/>
      <c r="I5" s="59"/>
      <c r="J5" s="59"/>
      <c r="K5" s="59"/>
    </row>
    <row r="6" spans="1:11" ht="36" customHeight="1" thickBot="1">
      <c r="A6" s="755"/>
      <c r="B6" s="755"/>
      <c r="C6" s="755"/>
      <c r="D6" s="755"/>
      <c r="E6" s="165" t="s">
        <v>174</v>
      </c>
      <c r="F6" s="66">
        <v>2014</v>
      </c>
      <c r="G6" s="66">
        <v>2015</v>
      </c>
      <c r="H6" s="166" t="s">
        <v>737</v>
      </c>
      <c r="I6" s="178" t="s">
        <v>694</v>
      </c>
      <c r="J6" s="59"/>
      <c r="K6" s="59"/>
    </row>
    <row r="7" spans="1:11" ht="15.75" thickBot="1">
      <c r="A7" s="756" t="s">
        <v>323</v>
      </c>
      <c r="B7" s="756"/>
      <c r="C7" s="756"/>
      <c r="D7" s="756"/>
      <c r="E7" s="55" t="s">
        <v>324</v>
      </c>
      <c r="F7" s="55">
        <v>1</v>
      </c>
      <c r="G7" s="55">
        <v>2</v>
      </c>
      <c r="H7" s="55">
        <v>3</v>
      </c>
      <c r="I7" s="55">
        <v>4</v>
      </c>
      <c r="J7" s="59"/>
      <c r="K7" s="59"/>
    </row>
    <row r="8" spans="1:11" ht="17.100000000000001" customHeight="1">
      <c r="A8" s="763" t="s">
        <v>145</v>
      </c>
      <c r="B8" s="764"/>
      <c r="C8" s="764"/>
      <c r="D8" s="765"/>
      <c r="E8" s="167">
        <v>1</v>
      </c>
      <c r="F8" s="168">
        <v>0</v>
      </c>
      <c r="G8" s="168">
        <v>0</v>
      </c>
      <c r="H8" s="305">
        <f>IF(F8=0,0,IF(G8=0,"-100,0",IF(G8*100/F8&lt;200,ROUND(G8*100/F8-100,1),ROUND(G8/F8,1)&amp;" р")))</f>
        <v>0</v>
      </c>
      <c r="I8" s="306" t="str">
        <f>Довідки1!H8</f>
        <v>7,9 р</v>
      </c>
      <c r="J8" s="59"/>
      <c r="K8" s="59"/>
    </row>
    <row r="9" spans="1:11" ht="18.75" customHeight="1">
      <c r="A9" s="733" t="s">
        <v>146</v>
      </c>
      <c r="B9" s="734"/>
      <c r="C9" s="734"/>
      <c r="D9" s="740"/>
      <c r="E9" s="170">
        <v>2</v>
      </c>
      <c r="F9" s="171"/>
      <c r="G9" s="171"/>
      <c r="H9" s="307">
        <f>IF(F9=0,0,IF(G9=0,"-100,0",IF(G9*100/F9&lt;200,ROUND(G9*100/F9-100,1),ROUND(G9/F9,1)&amp;" р")))</f>
        <v>0</v>
      </c>
      <c r="I9" s="308" t="str">
        <f>Довідки1!H9</f>
        <v>5 р</v>
      </c>
      <c r="J9" s="59"/>
      <c r="K9" s="59"/>
    </row>
    <row r="10" spans="1:11" ht="18.75" customHeight="1">
      <c r="A10" s="741" t="s">
        <v>199</v>
      </c>
      <c r="B10" s="734" t="s">
        <v>431</v>
      </c>
      <c r="C10" s="734"/>
      <c r="D10" s="740"/>
      <c r="E10" s="170">
        <v>3</v>
      </c>
      <c r="F10" s="171"/>
      <c r="G10" s="171"/>
      <c r="H10" s="307">
        <f>IF(F10=0,0,IF(G10=0,"-100,0",IF(G10*100/F10&lt;200,ROUND(G10*100/F10-100,1),ROUND(G10/F10,1)&amp;" р")))</f>
        <v>0</v>
      </c>
      <c r="I10" s="308">
        <f>Довідки1!H10</f>
        <v>0</v>
      </c>
      <c r="J10" s="59"/>
      <c r="K10" s="59"/>
    </row>
    <row r="11" spans="1:11" ht="34.5" customHeight="1">
      <c r="A11" s="741"/>
      <c r="B11" s="744" t="s">
        <v>441</v>
      </c>
      <c r="C11" s="744"/>
      <c r="D11" s="745"/>
      <c r="E11" s="170">
        <v>4</v>
      </c>
      <c r="F11" s="173">
        <f>IF($F$9=0,0,F10*100/$F$9)</f>
        <v>0</v>
      </c>
      <c r="G11" s="173">
        <f>IF($G$9=0,0,G10*100/$G$9)</f>
        <v>0</v>
      </c>
      <c r="H11" s="307"/>
      <c r="I11" s="308">
        <f>Довідки1!G11</f>
        <v>1.6759776536312849</v>
      </c>
      <c r="J11" s="59"/>
      <c r="K11" s="59"/>
    </row>
    <row r="12" spans="1:11" ht="18.75" customHeight="1">
      <c r="A12" s="741"/>
      <c r="B12" s="734" t="s">
        <v>442</v>
      </c>
      <c r="C12" s="734"/>
      <c r="D12" s="740"/>
      <c r="E12" s="170">
        <v>5</v>
      </c>
      <c r="F12" s="171"/>
      <c r="G12" s="171"/>
      <c r="H12" s="307">
        <f>IF(F12=0,0,IF(G12=0,"-100,0",IF(G12*100/F12&lt;200,ROUND(G12*100/F12-100,1),ROUND(G12/F12,1)&amp;" р")))</f>
        <v>0</v>
      </c>
      <c r="I12" s="308" t="str">
        <f>Довідки1!H12</f>
        <v>8,9 р</v>
      </c>
      <c r="J12" s="59"/>
      <c r="K12" s="59"/>
    </row>
    <row r="13" spans="1:11" ht="18.75" customHeight="1">
      <c r="A13" s="741"/>
      <c r="B13" s="744" t="s">
        <v>443</v>
      </c>
      <c r="C13" s="744"/>
      <c r="D13" s="745"/>
      <c r="E13" s="170">
        <v>6</v>
      </c>
      <c r="F13" s="173">
        <f>IF($F$9=0,0,F12*100/$F$9)</f>
        <v>0</v>
      </c>
      <c r="G13" s="173">
        <f>IF($G$9=0,0,G12*100/$G$9)</f>
        <v>0</v>
      </c>
      <c r="H13" s="307"/>
      <c r="I13" s="308">
        <f>Довідки1!G13</f>
        <v>76.815642458100555</v>
      </c>
      <c r="J13" s="59"/>
      <c r="K13" s="59"/>
    </row>
    <row r="14" spans="1:11" ht="18.75" customHeight="1">
      <c r="A14" s="741"/>
      <c r="B14" s="749" t="s">
        <v>420</v>
      </c>
      <c r="C14" s="757" t="s">
        <v>435</v>
      </c>
      <c r="D14" s="758"/>
      <c r="E14" s="170">
        <v>7</v>
      </c>
      <c r="F14" s="171"/>
      <c r="G14" s="171"/>
      <c r="H14" s="307">
        <f>IF(F14=0,0,IF(G14=0,"-100,0",IF(G14*100/F14&lt;200,ROUND(G14*100/F14-100,1),ROUND(G14/F14,1)&amp;" р")))</f>
        <v>0</v>
      </c>
      <c r="I14" s="308">
        <f>Довідки1!H14</f>
        <v>50</v>
      </c>
      <c r="J14" s="59"/>
      <c r="K14" s="59"/>
    </row>
    <row r="15" spans="1:11" ht="18.75" customHeight="1">
      <c r="A15" s="741"/>
      <c r="B15" s="750"/>
      <c r="C15" s="757" t="s">
        <v>436</v>
      </c>
      <c r="D15" s="758"/>
      <c r="E15" s="170">
        <v>8</v>
      </c>
      <c r="F15" s="171"/>
      <c r="G15" s="171"/>
      <c r="H15" s="307">
        <f>IF(F15=0,0,IF(G15=0,"-100,0",IF(G15*100/F15&lt;200,ROUND(G15*100/F15-100,1),ROUND(G15/F15,1)&amp;" р")))</f>
        <v>0</v>
      </c>
      <c r="I15" s="308" t="str">
        <f>Довідки1!H15</f>
        <v>7,3 р</v>
      </c>
      <c r="J15" s="59"/>
      <c r="K15" s="59"/>
    </row>
    <row r="16" spans="1:11" ht="34.5" customHeight="1">
      <c r="A16" s="741"/>
      <c r="B16" s="734" t="s">
        <v>444</v>
      </c>
      <c r="C16" s="734"/>
      <c r="D16" s="740"/>
      <c r="E16" s="170">
        <v>9</v>
      </c>
      <c r="F16" s="171"/>
      <c r="G16" s="171"/>
      <c r="H16" s="307">
        <f>IF(F16=0,0,IF(G16=0,"-100,0",IF(G16*100/F16&lt;200,ROUND(G16*100/F16-100,1),ROUND(G16/F16,1)&amp;" р")))</f>
        <v>0</v>
      </c>
      <c r="I16" s="308">
        <f>Довідки1!H16</f>
        <v>0</v>
      </c>
      <c r="J16" s="59"/>
      <c r="K16" s="59"/>
    </row>
    <row r="17" spans="1:11" ht="18.75" customHeight="1">
      <c r="A17" s="741"/>
      <c r="B17" s="734" t="s">
        <v>439</v>
      </c>
      <c r="C17" s="761"/>
      <c r="D17" s="762"/>
      <c r="E17" s="170">
        <v>10</v>
      </c>
      <c r="F17" s="171"/>
      <c r="G17" s="171"/>
      <c r="H17" s="307">
        <f>IF(F17=0,0,IF(G17=0,"-100,0",IF(G17*100/F17&lt;200,ROUND(G17*100/F17-100,1),ROUND(G17/F17,1)&amp;" р")))</f>
        <v>0</v>
      </c>
      <c r="I17" s="308" t="str">
        <f>Довідки1!H17</f>
        <v>2,2 р</v>
      </c>
      <c r="J17" s="59"/>
      <c r="K17" s="59"/>
    </row>
    <row r="18" spans="1:11" ht="18.75" customHeight="1">
      <c r="A18" s="741"/>
      <c r="B18" s="294" t="s">
        <v>199</v>
      </c>
      <c r="C18" s="757" t="s">
        <v>440</v>
      </c>
      <c r="D18" s="758"/>
      <c r="E18" s="170">
        <v>11</v>
      </c>
      <c r="F18" s="171"/>
      <c r="G18" s="171"/>
      <c r="H18" s="307">
        <f>IF(F18=0,0,IF(G18=0,"-100,0",IF(G18*100/F18&lt;200,ROUND(G18*100/F18-100,1),ROUND(G18/F18,1)&amp;" р")))</f>
        <v>0</v>
      </c>
      <c r="I18" s="308">
        <f>Довідки1!H18</f>
        <v>57.1</v>
      </c>
      <c r="J18" s="59"/>
      <c r="K18" s="59"/>
    </row>
    <row r="19" spans="1:11" ht="18.75" customHeight="1">
      <c r="A19" s="741"/>
      <c r="B19" s="744" t="s">
        <v>203</v>
      </c>
      <c r="C19" s="744"/>
      <c r="D19" s="745"/>
      <c r="E19" s="170">
        <v>12</v>
      </c>
      <c r="F19" s="173">
        <f>IF(F17=0,0,F18*100/F17)</f>
        <v>0</v>
      </c>
      <c r="G19" s="173">
        <f>IF(G17=0,0,G18*100/G17)</f>
        <v>0</v>
      </c>
      <c r="H19" s="307"/>
      <c r="I19" s="308">
        <f>Довідки1!G19</f>
        <v>14.102564102564102</v>
      </c>
      <c r="J19" s="59"/>
      <c r="K19" s="59"/>
    </row>
    <row r="20" spans="1:11" ht="18.75" customHeight="1">
      <c r="A20" s="733" t="s">
        <v>424</v>
      </c>
      <c r="B20" s="734"/>
      <c r="C20" s="734"/>
      <c r="D20" s="740"/>
      <c r="E20" s="170">
        <v>13</v>
      </c>
      <c r="F20" s="174"/>
      <c r="G20" s="174"/>
      <c r="H20" s="307">
        <f>IF(F20=0,0,IF(G20=0,"-100,0",IF(G20*100/F20&lt;200,ROUND(G20*100/F20-100,1),ROUND(G20/F20,1)&amp;" р")))</f>
        <v>0</v>
      </c>
      <c r="I20" s="308" t="str">
        <f>Довідки1!H20</f>
        <v>5,2 р</v>
      </c>
      <c r="J20" s="59"/>
      <c r="K20" s="59"/>
    </row>
    <row r="21" spans="1:11" ht="18.75" customHeight="1">
      <c r="A21" s="741" t="s">
        <v>199</v>
      </c>
      <c r="B21" s="734" t="s">
        <v>205</v>
      </c>
      <c r="C21" s="734"/>
      <c r="D21" s="740"/>
      <c r="E21" s="170">
        <v>14</v>
      </c>
      <c r="F21" s="174"/>
      <c r="G21" s="174"/>
      <c r="H21" s="307">
        <f>IF(F21=0,0,IF(G21=0,"-100,0",IF(G21*100/F21&lt;200,ROUND(G21*100/F21-100,1),ROUND(G21/F21,1)&amp;" р")))</f>
        <v>0</v>
      </c>
      <c r="I21" s="308" t="str">
        <f>Довідки1!H21</f>
        <v>8,8 р</v>
      </c>
      <c r="J21" s="59"/>
      <c r="K21" s="59"/>
    </row>
    <row r="22" spans="1:11" ht="18.75" customHeight="1">
      <c r="A22" s="741"/>
      <c r="B22" s="744" t="s">
        <v>204</v>
      </c>
      <c r="C22" s="744"/>
      <c r="D22" s="745"/>
      <c r="E22" s="170">
        <v>15</v>
      </c>
      <c r="F22" s="173">
        <f>IF($F$20=0,0,F21*100/$F$20)</f>
        <v>0</v>
      </c>
      <c r="G22" s="173">
        <f>IF($G$20=0,0,G21*100/$G$20)</f>
        <v>0</v>
      </c>
      <c r="H22" s="307"/>
      <c r="I22" s="308">
        <f>Довідки1!G22</f>
        <v>76.68539325842697</v>
      </c>
      <c r="J22" s="59"/>
      <c r="K22" s="59"/>
    </row>
    <row r="23" spans="1:11" ht="18.75" customHeight="1">
      <c r="A23" s="741"/>
      <c r="B23" s="734" t="s">
        <v>206</v>
      </c>
      <c r="C23" s="734"/>
      <c r="D23" s="740"/>
      <c r="E23" s="170">
        <v>16</v>
      </c>
      <c r="F23" s="174"/>
      <c r="G23" s="174"/>
      <c r="H23" s="307">
        <f>IF(F23=0,0,IF(G23=0,"-100,0",IF(G23*100/F23&lt;200,ROUND(G23*100/F23-100,1),ROUND(G23/F23,1)&amp;" р")))</f>
        <v>0</v>
      </c>
      <c r="I23" s="308" t="str">
        <f>Довідки1!H23</f>
        <v>2,2 р</v>
      </c>
      <c r="J23" s="59"/>
      <c r="K23" s="59"/>
    </row>
    <row r="24" spans="1:11" ht="18.75" customHeight="1">
      <c r="A24" s="741"/>
      <c r="B24" s="744" t="s">
        <v>204</v>
      </c>
      <c r="C24" s="744"/>
      <c r="D24" s="745"/>
      <c r="E24" s="170">
        <v>17</v>
      </c>
      <c r="F24" s="173">
        <f>IF($F$20=0,0,F23*100/$F$20)</f>
        <v>0</v>
      </c>
      <c r="G24" s="173">
        <f>IF($G$20=0,0,G23*100/$G$20)</f>
        <v>0</v>
      </c>
      <c r="H24" s="307"/>
      <c r="I24" s="308">
        <f>Довідки1!G24</f>
        <v>21.910112359550563</v>
      </c>
      <c r="J24" s="59"/>
      <c r="K24" s="59"/>
    </row>
    <row r="25" spans="1:11" ht="18.75" customHeight="1">
      <c r="A25" s="741"/>
      <c r="B25" s="734" t="s">
        <v>208</v>
      </c>
      <c r="C25" s="734"/>
      <c r="D25" s="740"/>
      <c r="E25" s="170">
        <v>18</v>
      </c>
      <c r="F25" s="174"/>
      <c r="G25" s="174"/>
      <c r="H25" s="307">
        <f>IF(F25=0,0,IF(G25=0,"-100,0",IF(G25*100/F25&lt;200,ROUND(G25*100/F25-100,1),ROUND(G25/F25,1)&amp;" р")))</f>
        <v>0</v>
      </c>
      <c r="I25" s="308" t="str">
        <f>Довідки1!H25</f>
        <v>2,5 р</v>
      </c>
      <c r="J25" s="59"/>
      <c r="K25" s="59"/>
    </row>
    <row r="26" spans="1:11" ht="18.75" customHeight="1">
      <c r="A26" s="741"/>
      <c r="B26" s="744" t="s">
        <v>207</v>
      </c>
      <c r="C26" s="744"/>
      <c r="D26" s="745"/>
      <c r="E26" s="170">
        <v>19</v>
      </c>
      <c r="F26" s="173">
        <f>IF($F$20=0,0,F25*100/$F$20)</f>
        <v>0</v>
      </c>
      <c r="G26" s="173">
        <f>IF($G$20=0,0,G25*100/$G$20)</f>
        <v>0</v>
      </c>
      <c r="H26" s="307"/>
      <c r="I26" s="308">
        <f>Довідки1!G26</f>
        <v>21.067415730337078</v>
      </c>
      <c r="J26" s="59"/>
      <c r="K26" s="59"/>
    </row>
    <row r="27" spans="1:11" ht="18.75" customHeight="1">
      <c r="A27" s="733" t="s">
        <v>200</v>
      </c>
      <c r="B27" s="734"/>
      <c r="C27" s="734"/>
      <c r="D27" s="740"/>
      <c r="E27" s="170">
        <v>20</v>
      </c>
      <c r="F27" s="171"/>
      <c r="G27" s="171"/>
      <c r="H27" s="307">
        <f>IF(F27=0,0,IF(G27=0,"-100,0",IF(G27*100/F27&lt;200,ROUND(G27*100/F27-100,1),ROUND(G27/F27,1)&amp;" р")))</f>
        <v>0</v>
      </c>
      <c r="I27" s="308">
        <f>Довідки1!H27</f>
        <v>0</v>
      </c>
      <c r="J27" s="59"/>
      <c r="K27" s="59"/>
    </row>
    <row r="28" spans="1:11" ht="18.75" customHeight="1">
      <c r="A28" s="733" t="s">
        <v>201</v>
      </c>
      <c r="B28" s="734"/>
      <c r="C28" s="734"/>
      <c r="D28" s="740"/>
      <c r="E28" s="170">
        <v>21</v>
      </c>
      <c r="F28" s="171"/>
      <c r="G28" s="171"/>
      <c r="H28" s="307">
        <f>IF(F28=0,0,IF(G28=0,"-100,0",IF(G28*100/F28&lt;200,ROUND(G28*100/F28-100,1),ROUND(G28/F28,1)&amp;" р")))</f>
        <v>0</v>
      </c>
      <c r="I28" s="308">
        <f>Довідки1!H28</f>
        <v>0</v>
      </c>
      <c r="J28" s="59"/>
      <c r="K28" s="59"/>
    </row>
    <row r="29" spans="1:11" ht="18.75" customHeight="1">
      <c r="A29" s="743" t="s">
        <v>784</v>
      </c>
      <c r="B29" s="744"/>
      <c r="C29" s="744"/>
      <c r="D29" s="745"/>
      <c r="E29" s="170">
        <v>22</v>
      </c>
      <c r="F29" s="173">
        <f>IF(F27=0,0,F28*100/F27)</f>
        <v>0</v>
      </c>
      <c r="G29" s="173">
        <f>IF(G27=0,0,G28*100/G27)</f>
        <v>0</v>
      </c>
      <c r="H29" s="307"/>
      <c r="I29" s="308">
        <f>Довідки1!G29</f>
        <v>44</v>
      </c>
      <c r="J29" s="59"/>
      <c r="K29" s="59"/>
    </row>
    <row r="30" spans="1:11" ht="18.75" customHeight="1">
      <c r="A30" s="733" t="s">
        <v>785</v>
      </c>
      <c r="B30" s="734"/>
      <c r="C30" s="734"/>
      <c r="D30" s="740"/>
      <c r="E30" s="170">
        <v>23</v>
      </c>
      <c r="F30" s="171"/>
      <c r="G30" s="171"/>
      <c r="H30" s="307">
        <f t="shared" ref="H30:H49" si="0">IF(F30=0,0,IF(G30=0,"-100,0",IF(G30*100/F30&lt;200,ROUND(G30*100/F30-100,1),ROUND(G30/F30,1)&amp;" р")))</f>
        <v>0</v>
      </c>
      <c r="I30" s="308">
        <f>Довідки1!H30</f>
        <v>0</v>
      </c>
      <c r="J30" s="59"/>
      <c r="K30" s="59"/>
    </row>
    <row r="31" spans="1:11" ht="34.5" customHeight="1">
      <c r="A31" s="733" t="s">
        <v>474</v>
      </c>
      <c r="B31" s="734"/>
      <c r="C31" s="734"/>
      <c r="D31" s="740"/>
      <c r="E31" s="170">
        <v>24</v>
      </c>
      <c r="F31" s="171"/>
      <c r="G31" s="171"/>
      <c r="H31" s="172">
        <f t="shared" si="0"/>
        <v>0</v>
      </c>
      <c r="I31" s="308">
        <f>Довідки1!H31</f>
        <v>0</v>
      </c>
      <c r="J31" s="59"/>
      <c r="K31" s="59"/>
    </row>
    <row r="32" spans="1:11" ht="18.75" customHeight="1">
      <c r="A32" s="741" t="s">
        <v>199</v>
      </c>
      <c r="B32" s="734" t="s">
        <v>475</v>
      </c>
      <c r="C32" s="734"/>
      <c r="D32" s="740"/>
      <c r="E32" s="170">
        <v>25</v>
      </c>
      <c r="F32" s="171"/>
      <c r="G32" s="171"/>
      <c r="H32" s="172">
        <f t="shared" si="0"/>
        <v>0</v>
      </c>
      <c r="I32" s="308">
        <f>Довідки1!H32</f>
        <v>0</v>
      </c>
      <c r="J32" s="59"/>
      <c r="K32" s="59"/>
    </row>
    <row r="33" spans="1:11" ht="18.75" customHeight="1">
      <c r="A33" s="741"/>
      <c r="B33" s="734" t="s">
        <v>476</v>
      </c>
      <c r="C33" s="734"/>
      <c r="D33" s="740"/>
      <c r="E33" s="170">
        <v>26</v>
      </c>
      <c r="F33" s="171"/>
      <c r="G33" s="171"/>
      <c r="H33" s="172">
        <f t="shared" si="0"/>
        <v>0</v>
      </c>
      <c r="I33" s="308">
        <f>Довідки1!H33</f>
        <v>0</v>
      </c>
      <c r="J33" s="59"/>
      <c r="K33" s="59"/>
    </row>
    <row r="34" spans="1:11" ht="36" customHeight="1">
      <c r="A34" s="733" t="s">
        <v>434</v>
      </c>
      <c r="B34" s="734"/>
      <c r="C34" s="734"/>
      <c r="D34" s="740"/>
      <c r="E34" s="170">
        <v>27</v>
      </c>
      <c r="F34" s="174"/>
      <c r="G34" s="174"/>
      <c r="H34" s="307">
        <f>IF(F34=0,0,IF(G34=0,"-100,0",IF(G34*100/F34&lt;200,ROUND(G34*100/F34-100,1),ROUND(G34/F34,1)&amp;" р")))</f>
        <v>0</v>
      </c>
      <c r="I34" s="308">
        <f>Довідки1!H34</f>
        <v>0</v>
      </c>
      <c r="J34" s="59"/>
      <c r="K34" s="59"/>
    </row>
    <row r="35" spans="1:11" ht="16.5" customHeight="1">
      <c r="A35" s="313" t="s">
        <v>199</v>
      </c>
      <c r="B35" s="734" t="s">
        <v>475</v>
      </c>
      <c r="C35" s="734"/>
      <c r="D35" s="740"/>
      <c r="E35" s="170">
        <v>28</v>
      </c>
      <c r="F35" s="174"/>
      <c r="G35" s="174"/>
      <c r="H35" s="307">
        <f>IF(F35=0,0,IF(G35=0,"-100,0",IF(G35*100/F35&lt;200,ROUND(G35*100/F35-100,1),ROUND(G35/F35,1)&amp;" р")))</f>
        <v>0</v>
      </c>
      <c r="I35" s="308">
        <f>Довідки1!H35</f>
        <v>0</v>
      </c>
      <c r="J35" s="59"/>
      <c r="K35" s="59"/>
    </row>
    <row r="36" spans="1:11" ht="18.75" customHeight="1">
      <c r="A36" s="733" t="s">
        <v>477</v>
      </c>
      <c r="B36" s="734"/>
      <c r="C36" s="734"/>
      <c r="D36" s="740"/>
      <c r="E36" s="170">
        <v>29</v>
      </c>
      <c r="F36" s="174"/>
      <c r="G36" s="174"/>
      <c r="H36" s="172">
        <f t="shared" si="0"/>
        <v>0</v>
      </c>
      <c r="I36" s="308" t="str">
        <f>Довідки1!H36</f>
        <v>-100,0</v>
      </c>
      <c r="J36" s="59"/>
      <c r="K36" s="59"/>
    </row>
    <row r="37" spans="1:11" ht="18.75" customHeight="1">
      <c r="A37" s="741" t="s">
        <v>199</v>
      </c>
      <c r="B37" s="734" t="s">
        <v>475</v>
      </c>
      <c r="C37" s="734"/>
      <c r="D37" s="740"/>
      <c r="E37" s="170">
        <v>30</v>
      </c>
      <c r="F37" s="174"/>
      <c r="G37" s="174"/>
      <c r="H37" s="172">
        <f t="shared" si="0"/>
        <v>0</v>
      </c>
      <c r="I37" s="308">
        <f>Довідки1!H37</f>
        <v>0</v>
      </c>
      <c r="J37" s="59"/>
      <c r="K37" s="59"/>
    </row>
    <row r="38" spans="1:11" ht="18.75" customHeight="1">
      <c r="A38" s="741"/>
      <c r="B38" s="734" t="s">
        <v>476</v>
      </c>
      <c r="C38" s="734"/>
      <c r="D38" s="740"/>
      <c r="E38" s="170">
        <v>31</v>
      </c>
      <c r="F38" s="174"/>
      <c r="G38" s="174"/>
      <c r="H38" s="172">
        <f t="shared" si="0"/>
        <v>0</v>
      </c>
      <c r="I38" s="308">
        <f>Довідки1!H38</f>
        <v>0</v>
      </c>
      <c r="J38" s="59"/>
      <c r="K38" s="59"/>
    </row>
    <row r="39" spans="1:11" ht="51.75" customHeight="1">
      <c r="A39" s="733" t="s">
        <v>862</v>
      </c>
      <c r="B39" s="734"/>
      <c r="C39" s="734"/>
      <c r="D39" s="740"/>
      <c r="E39" s="170">
        <v>32</v>
      </c>
      <c r="F39" s="174"/>
      <c r="G39" s="174"/>
      <c r="H39" s="307">
        <f t="shared" si="0"/>
        <v>0</v>
      </c>
      <c r="I39" s="308">
        <f>Довідки1!H39</f>
        <v>0</v>
      </c>
      <c r="J39" s="59"/>
      <c r="K39" s="59"/>
    </row>
    <row r="40" spans="1:11" ht="16.5" customHeight="1">
      <c r="A40" s="313" t="s">
        <v>199</v>
      </c>
      <c r="B40" s="734" t="s">
        <v>475</v>
      </c>
      <c r="C40" s="734"/>
      <c r="D40" s="740"/>
      <c r="E40" s="170">
        <v>33</v>
      </c>
      <c r="F40" s="174"/>
      <c r="G40" s="174"/>
      <c r="H40" s="307">
        <f t="shared" si="0"/>
        <v>0</v>
      </c>
      <c r="I40" s="308">
        <f>Довідки1!H40</f>
        <v>0</v>
      </c>
      <c r="J40" s="59"/>
      <c r="K40" s="59"/>
    </row>
    <row r="41" spans="1:11" ht="34.5" customHeight="1">
      <c r="A41" s="733" t="s">
        <v>478</v>
      </c>
      <c r="B41" s="734"/>
      <c r="C41" s="734"/>
      <c r="D41" s="740"/>
      <c r="E41" s="170">
        <v>34</v>
      </c>
      <c r="F41" s="174"/>
      <c r="G41" s="174"/>
      <c r="H41" s="172">
        <f t="shared" si="0"/>
        <v>0</v>
      </c>
      <c r="I41" s="308">
        <f>Довідки1!H41</f>
        <v>0</v>
      </c>
      <c r="J41" s="59"/>
      <c r="K41" s="59"/>
    </row>
    <row r="42" spans="1:11" ht="18.75" customHeight="1">
      <c r="A42" s="741" t="s">
        <v>199</v>
      </c>
      <c r="B42" s="734" t="s">
        <v>475</v>
      </c>
      <c r="C42" s="734"/>
      <c r="D42" s="740"/>
      <c r="E42" s="170">
        <v>35</v>
      </c>
      <c r="F42" s="174"/>
      <c r="G42" s="174"/>
      <c r="H42" s="172">
        <f>IF(F42=0,0,IF(G42=0,"-100,0",IF(G42*100/F42&lt;200,ROUND(G42*100/F42-100,1),ROUND(G42/F42,1)&amp;" р")))</f>
        <v>0</v>
      </c>
      <c r="I42" s="308">
        <f>Довідки1!H42</f>
        <v>0</v>
      </c>
      <c r="J42" s="59"/>
      <c r="K42" s="59"/>
    </row>
    <row r="43" spans="1:11" ht="18.75" customHeight="1">
      <c r="A43" s="741"/>
      <c r="B43" s="734" t="s">
        <v>476</v>
      </c>
      <c r="C43" s="734"/>
      <c r="D43" s="740"/>
      <c r="E43" s="170">
        <v>36</v>
      </c>
      <c r="F43" s="174"/>
      <c r="G43" s="174"/>
      <c r="H43" s="172">
        <f>IF(F43=0,0,IF(G43=0,"-100,0",IF(G43*100/F43&lt;200,ROUND(G43*100/F43-100,1),ROUND(G43/F43,1)&amp;" р")))</f>
        <v>0</v>
      </c>
      <c r="I43" s="308">
        <f>Довідки1!H43</f>
        <v>0</v>
      </c>
      <c r="J43" s="59"/>
      <c r="K43" s="59"/>
    </row>
    <row r="44" spans="1:11" ht="18.75" customHeight="1">
      <c r="A44" s="733" t="s">
        <v>222</v>
      </c>
      <c r="B44" s="734"/>
      <c r="C44" s="734"/>
      <c r="D44" s="740"/>
      <c r="E44" s="170">
        <v>37</v>
      </c>
      <c r="F44" s="174">
        <f>SUM(F46:F49)</f>
        <v>0</v>
      </c>
      <c r="G44" s="174">
        <f>SUM(G46:G49)</f>
        <v>0</v>
      </c>
      <c r="H44" s="172">
        <f t="shared" si="0"/>
        <v>0</v>
      </c>
      <c r="I44" s="308">
        <f>Довідки1!H44</f>
        <v>0</v>
      </c>
      <c r="J44" s="59"/>
      <c r="K44" s="59"/>
    </row>
    <row r="45" spans="1:11" ht="18.75" customHeight="1">
      <c r="A45" s="743" t="s">
        <v>319</v>
      </c>
      <c r="B45" s="744"/>
      <c r="C45" s="744"/>
      <c r="D45" s="745"/>
      <c r="E45" s="170">
        <v>38</v>
      </c>
      <c r="F45" s="173">
        <f>IF(F21=0,0,F44*100/F21)</f>
        <v>0</v>
      </c>
      <c r="G45" s="173">
        <f>IF(G21=0,0,G44*100/G21)</f>
        <v>0</v>
      </c>
      <c r="H45" s="172"/>
      <c r="I45" s="308">
        <f>Довідки1!G45</f>
        <v>0.36630036630036628</v>
      </c>
      <c r="J45" s="59"/>
      <c r="K45" s="59"/>
    </row>
    <row r="46" spans="1:11" ht="18.75" customHeight="1">
      <c r="A46" s="741" t="s">
        <v>199</v>
      </c>
      <c r="B46" s="734" t="s">
        <v>739</v>
      </c>
      <c r="C46" s="734"/>
      <c r="D46" s="740"/>
      <c r="E46" s="170">
        <v>39</v>
      </c>
      <c r="F46" s="174"/>
      <c r="G46" s="174"/>
      <c r="H46" s="172">
        <f t="shared" si="0"/>
        <v>0</v>
      </c>
      <c r="I46" s="308">
        <f>Довідки1!H46</f>
        <v>0</v>
      </c>
      <c r="J46" s="59"/>
      <c r="K46" s="59"/>
    </row>
    <row r="47" spans="1:11" ht="34.5" customHeight="1">
      <c r="A47" s="741"/>
      <c r="B47" s="734" t="s">
        <v>217</v>
      </c>
      <c r="C47" s="734"/>
      <c r="D47" s="740"/>
      <c r="E47" s="170">
        <v>40</v>
      </c>
      <c r="F47" s="174"/>
      <c r="G47" s="174"/>
      <c r="H47" s="172">
        <f t="shared" si="0"/>
        <v>0</v>
      </c>
      <c r="I47" s="308">
        <f>Довідки1!H47</f>
        <v>0</v>
      </c>
      <c r="J47" s="59"/>
      <c r="K47" s="59"/>
    </row>
    <row r="48" spans="1:11" ht="34.5" customHeight="1">
      <c r="A48" s="741"/>
      <c r="B48" s="734" t="s">
        <v>218</v>
      </c>
      <c r="C48" s="734"/>
      <c r="D48" s="740"/>
      <c r="E48" s="170">
        <v>41</v>
      </c>
      <c r="F48" s="174"/>
      <c r="G48" s="174"/>
      <c r="H48" s="172">
        <f t="shared" si="0"/>
        <v>0</v>
      </c>
      <c r="I48" s="308">
        <f>Довідки1!H48</f>
        <v>0</v>
      </c>
      <c r="J48" s="59"/>
      <c r="K48" s="59"/>
    </row>
    <row r="49" spans="1:11" ht="18.75" customHeight="1" thickBot="1">
      <c r="A49" s="742"/>
      <c r="B49" s="746" t="s">
        <v>219</v>
      </c>
      <c r="C49" s="746"/>
      <c r="D49" s="747"/>
      <c r="E49" s="175">
        <v>42</v>
      </c>
      <c r="F49" s="319"/>
      <c r="G49" s="319"/>
      <c r="H49" s="177">
        <f t="shared" si="0"/>
        <v>0</v>
      </c>
      <c r="I49" s="309">
        <f>Довідки1!H49</f>
        <v>0</v>
      </c>
      <c r="J49" s="59"/>
      <c r="K49" s="59"/>
    </row>
    <row r="50" spans="1:11" ht="18.75" customHeight="1">
      <c r="A50" s="752" t="s">
        <v>451</v>
      </c>
      <c r="B50" s="753"/>
      <c r="C50" s="753"/>
      <c r="D50" s="754"/>
      <c r="E50" s="167">
        <v>43</v>
      </c>
      <c r="F50" s="168"/>
      <c r="G50" s="168"/>
      <c r="H50" s="169">
        <f>IF(F50=0,0,IF(G50=0,"-100,0",IF(G50*100/F50&lt;200,ROUND(G50*100/F50-100,1),ROUND(G50/F50,1)&amp;" р")))</f>
        <v>0</v>
      </c>
      <c r="I50" s="306" t="str">
        <f>Довідки1!H50</f>
        <v>9,9 р</v>
      </c>
      <c r="J50" s="59"/>
      <c r="K50" s="59"/>
    </row>
    <row r="51" spans="1:11" ht="34.5" customHeight="1">
      <c r="A51" s="733" t="s">
        <v>109</v>
      </c>
      <c r="B51" s="734"/>
      <c r="C51" s="734"/>
      <c r="D51" s="740"/>
      <c r="E51" s="170">
        <v>44</v>
      </c>
      <c r="F51" s="171"/>
      <c r="G51" s="171"/>
      <c r="H51" s="172">
        <f>IF(F51=0,0,IF(G51=0,"-100,0",IF(G51*100/F51&lt;200,ROUND(G51*100/F51-100,1),ROUND(G51/F51,1)&amp;" р")))</f>
        <v>0</v>
      </c>
      <c r="I51" s="308">
        <f>Довідки1!H51</f>
        <v>37.799999999999997</v>
      </c>
      <c r="J51" s="59"/>
      <c r="K51" s="59"/>
    </row>
    <row r="52" spans="1:11" ht="34.5" customHeight="1">
      <c r="A52" s="733" t="s">
        <v>110</v>
      </c>
      <c r="B52" s="734"/>
      <c r="C52" s="734"/>
      <c r="D52" s="740"/>
      <c r="E52" s="170">
        <v>45</v>
      </c>
      <c r="F52" s="171">
        <v>0</v>
      </c>
      <c r="G52" s="171">
        <v>0</v>
      </c>
      <c r="H52" s="172">
        <f>IF(F52=0,0,IF(G52=0,"-100,0",IF(G52*100/F52&lt;200,ROUND(G52*100/F52-100,1),ROUND(G52/F52,1)&amp;" р")))</f>
        <v>0</v>
      </c>
      <c r="I52" s="308">
        <f>Довідки1!H52</f>
        <v>-28.8</v>
      </c>
      <c r="J52" s="59"/>
      <c r="K52" s="59"/>
    </row>
    <row r="53" spans="1:11" ht="18.75" customHeight="1">
      <c r="A53" s="743" t="s">
        <v>779</v>
      </c>
      <c r="B53" s="744"/>
      <c r="C53" s="744"/>
      <c r="D53" s="745"/>
      <c r="E53" s="170">
        <v>46</v>
      </c>
      <c r="F53" s="173">
        <f>IF(F51=0,0,F52*100/F51)</f>
        <v>0</v>
      </c>
      <c r="G53" s="173">
        <f>IF(G51=0,0,G52*100/G51)</f>
        <v>0</v>
      </c>
      <c r="H53" s="172"/>
      <c r="I53" s="308">
        <f>Довідки1!G53</f>
        <v>47.07646176911544</v>
      </c>
      <c r="J53" s="59"/>
      <c r="K53" s="59"/>
    </row>
    <row r="54" spans="1:11" ht="34.5" customHeight="1">
      <c r="A54" s="733" t="s">
        <v>738</v>
      </c>
      <c r="B54" s="734"/>
      <c r="C54" s="734"/>
      <c r="D54" s="740"/>
      <c r="E54" s="170">
        <v>47</v>
      </c>
      <c r="F54" s="171">
        <v>0</v>
      </c>
      <c r="G54" s="171">
        <v>0</v>
      </c>
      <c r="H54" s="172">
        <f>IF(F54=0,0,IF(G54=0,"-100,0",IF(G54*100/F54&lt;200,ROUND(G54*100/F54-100,1),ROUND(G54/F54,1)&amp;" р")))</f>
        <v>0</v>
      </c>
      <c r="I54" s="308">
        <f>Довідки1!H54</f>
        <v>17.3</v>
      </c>
      <c r="J54" s="59"/>
      <c r="K54" s="59"/>
    </row>
    <row r="55" spans="1:11" ht="18.75" customHeight="1">
      <c r="A55" s="733" t="s">
        <v>209</v>
      </c>
      <c r="B55" s="734"/>
      <c r="C55" s="734"/>
      <c r="D55" s="740"/>
      <c r="E55" s="170">
        <v>48</v>
      </c>
      <c r="F55" s="171">
        <v>0</v>
      </c>
      <c r="G55" s="171">
        <v>0</v>
      </c>
      <c r="H55" s="172">
        <f>IF(F55=0,0,IF(G55=0,"-100,0",IF(G55*100/F55&lt;200,ROUND(G55*100/F55-100,1),ROUND(G55/F55,1)&amp;" р")))</f>
        <v>0</v>
      </c>
      <c r="I55" s="308">
        <f>Довідки1!H55</f>
        <v>0</v>
      </c>
      <c r="J55" s="59"/>
      <c r="K55" s="59"/>
    </row>
    <row r="56" spans="1:11" ht="18.75" customHeight="1">
      <c r="A56" s="733" t="s">
        <v>250</v>
      </c>
      <c r="B56" s="734"/>
      <c r="C56" s="734"/>
      <c r="D56" s="163" t="s">
        <v>780</v>
      </c>
      <c r="E56" s="170">
        <v>49</v>
      </c>
      <c r="F56" s="171"/>
      <c r="G56" s="171"/>
      <c r="H56" s="172">
        <f t="shared" ref="H56:H89" si="1">IF(F56=0,0,IF(G56=0,"-100,0",IF(G56*100/F56&lt;200,ROUND(G56*100/F56-100,1),ROUND(G56/F56,1)&amp;" р")))</f>
        <v>0</v>
      </c>
      <c r="I56" s="308">
        <f>Довідки1!H56</f>
        <v>0</v>
      </c>
      <c r="J56" s="59"/>
      <c r="K56" s="59"/>
    </row>
    <row r="57" spans="1:11" ht="18.75" customHeight="1">
      <c r="A57" s="733"/>
      <c r="B57" s="734"/>
      <c r="C57" s="734"/>
      <c r="D57" s="295" t="s">
        <v>210</v>
      </c>
      <c r="E57" s="170">
        <v>50</v>
      </c>
      <c r="F57" s="171"/>
      <c r="G57" s="171"/>
      <c r="H57" s="172">
        <f t="shared" si="1"/>
        <v>0</v>
      </c>
      <c r="I57" s="308">
        <f>Довідки1!H57</f>
        <v>0</v>
      </c>
      <c r="J57" s="59"/>
      <c r="K57" s="59"/>
    </row>
    <row r="58" spans="1:11" ht="18.75" customHeight="1">
      <c r="A58" s="733" t="s">
        <v>251</v>
      </c>
      <c r="B58" s="734"/>
      <c r="C58" s="734"/>
      <c r="D58" s="163" t="s">
        <v>780</v>
      </c>
      <c r="E58" s="170">
        <v>51</v>
      </c>
      <c r="F58" s="171"/>
      <c r="G58" s="171"/>
      <c r="H58" s="172">
        <f t="shared" si="1"/>
        <v>0</v>
      </c>
      <c r="I58" s="308">
        <f>Довідки1!H58</f>
        <v>50</v>
      </c>
      <c r="J58" s="59"/>
      <c r="K58" s="59"/>
    </row>
    <row r="59" spans="1:11" ht="18.75" customHeight="1">
      <c r="A59" s="733"/>
      <c r="B59" s="734"/>
      <c r="C59" s="734"/>
      <c r="D59" s="295" t="s">
        <v>210</v>
      </c>
      <c r="E59" s="170">
        <v>52</v>
      </c>
      <c r="F59" s="171"/>
      <c r="G59" s="171"/>
      <c r="H59" s="172">
        <f t="shared" si="1"/>
        <v>0</v>
      </c>
      <c r="I59" s="308">
        <f>Довідки1!H59</f>
        <v>0</v>
      </c>
      <c r="J59" s="59"/>
      <c r="K59" s="59"/>
    </row>
    <row r="60" spans="1:11" ht="18.75" customHeight="1">
      <c r="A60" s="733" t="s">
        <v>253</v>
      </c>
      <c r="B60" s="734"/>
      <c r="C60" s="734"/>
      <c r="D60" s="163" t="s">
        <v>780</v>
      </c>
      <c r="E60" s="170">
        <v>53</v>
      </c>
      <c r="F60" s="171"/>
      <c r="G60" s="171"/>
      <c r="H60" s="172">
        <f t="shared" si="1"/>
        <v>0</v>
      </c>
      <c r="I60" s="308" t="str">
        <f>Довідки1!H60</f>
        <v>-100,0</v>
      </c>
      <c r="J60" s="59"/>
      <c r="K60" s="59"/>
    </row>
    <row r="61" spans="1:11" ht="18.75" customHeight="1">
      <c r="A61" s="733"/>
      <c r="B61" s="734"/>
      <c r="C61" s="734"/>
      <c r="D61" s="295" t="s">
        <v>210</v>
      </c>
      <c r="E61" s="170">
        <v>54</v>
      </c>
      <c r="F61" s="171"/>
      <c r="G61" s="171"/>
      <c r="H61" s="172">
        <f t="shared" si="1"/>
        <v>0</v>
      </c>
      <c r="I61" s="308">
        <f>Довідки1!H61</f>
        <v>0</v>
      </c>
      <c r="J61" s="59"/>
      <c r="K61" s="59"/>
    </row>
    <row r="62" spans="1:11" ht="18.75" customHeight="1">
      <c r="A62" s="736" t="s">
        <v>420</v>
      </c>
      <c r="B62" s="735" t="s">
        <v>289</v>
      </c>
      <c r="C62" s="735"/>
      <c r="D62" s="163" t="s">
        <v>780</v>
      </c>
      <c r="E62" s="170">
        <v>55</v>
      </c>
      <c r="F62" s="171"/>
      <c r="G62" s="171"/>
      <c r="H62" s="172">
        <f t="shared" si="1"/>
        <v>0</v>
      </c>
      <c r="I62" s="308" t="str">
        <f>Довідки1!H62</f>
        <v>-100,0</v>
      </c>
      <c r="J62" s="59"/>
      <c r="K62" s="59"/>
    </row>
    <row r="63" spans="1:11" ht="18.75" customHeight="1">
      <c r="A63" s="737"/>
      <c r="B63" s="735"/>
      <c r="C63" s="735"/>
      <c r="D63" s="295" t="s">
        <v>210</v>
      </c>
      <c r="E63" s="170">
        <v>56</v>
      </c>
      <c r="F63" s="171"/>
      <c r="G63" s="171"/>
      <c r="H63" s="172">
        <f t="shared" si="1"/>
        <v>0</v>
      </c>
      <c r="I63" s="308">
        <f>Довідки1!H63</f>
        <v>0</v>
      </c>
      <c r="J63" s="59"/>
      <c r="K63" s="59"/>
    </row>
    <row r="64" spans="1:11" ht="18.75" customHeight="1">
      <c r="A64" s="733" t="s">
        <v>260</v>
      </c>
      <c r="B64" s="734"/>
      <c r="C64" s="734"/>
      <c r="D64" s="302" t="s">
        <v>780</v>
      </c>
      <c r="E64" s="170">
        <v>57</v>
      </c>
      <c r="F64" s="303"/>
      <c r="G64" s="303"/>
      <c r="H64" s="304">
        <f t="shared" si="1"/>
        <v>0</v>
      </c>
      <c r="I64" s="308">
        <f>Довідки1!H64</f>
        <v>50</v>
      </c>
      <c r="J64" s="59"/>
      <c r="K64" s="59"/>
    </row>
    <row r="65" spans="1:11" ht="18.75" customHeight="1">
      <c r="A65" s="733"/>
      <c r="B65" s="734"/>
      <c r="C65" s="734"/>
      <c r="D65" s="295" t="s">
        <v>210</v>
      </c>
      <c r="E65" s="170">
        <v>58</v>
      </c>
      <c r="F65" s="171"/>
      <c r="G65" s="171"/>
      <c r="H65" s="172">
        <f t="shared" si="1"/>
        <v>0</v>
      </c>
      <c r="I65" s="308">
        <f>Довідки1!H65</f>
        <v>62.5</v>
      </c>
      <c r="J65" s="59"/>
      <c r="K65" s="59"/>
    </row>
    <row r="66" spans="1:11" ht="18.75" customHeight="1">
      <c r="A66" s="741" t="s">
        <v>199</v>
      </c>
      <c r="B66" s="734" t="s">
        <v>261</v>
      </c>
      <c r="C66" s="734"/>
      <c r="D66" s="163" t="s">
        <v>780</v>
      </c>
      <c r="E66" s="170">
        <v>59</v>
      </c>
      <c r="F66" s="171"/>
      <c r="G66" s="171"/>
      <c r="H66" s="172">
        <f t="shared" si="1"/>
        <v>0</v>
      </c>
      <c r="I66" s="308">
        <f>Довідки1!H66</f>
        <v>0</v>
      </c>
      <c r="J66" s="59"/>
      <c r="K66" s="59"/>
    </row>
    <row r="67" spans="1:11" ht="18.75" customHeight="1">
      <c r="A67" s="741"/>
      <c r="B67" s="734"/>
      <c r="C67" s="734"/>
      <c r="D67" s="295" t="s">
        <v>210</v>
      </c>
      <c r="E67" s="170">
        <v>60</v>
      </c>
      <c r="F67" s="171"/>
      <c r="G67" s="171"/>
      <c r="H67" s="172">
        <f t="shared" si="1"/>
        <v>0</v>
      </c>
      <c r="I67" s="308">
        <f>Довідки1!H67</f>
        <v>0</v>
      </c>
      <c r="J67" s="59"/>
      <c r="K67" s="59"/>
    </row>
    <row r="68" spans="1:11" ht="18.75" customHeight="1">
      <c r="A68" s="741"/>
      <c r="B68" s="734" t="s">
        <v>263</v>
      </c>
      <c r="C68" s="734"/>
      <c r="D68" s="163" t="s">
        <v>780</v>
      </c>
      <c r="E68" s="170">
        <v>61</v>
      </c>
      <c r="F68" s="171"/>
      <c r="G68" s="171"/>
      <c r="H68" s="172">
        <f t="shared" si="1"/>
        <v>0</v>
      </c>
      <c r="I68" s="308">
        <f>Довідки1!H68</f>
        <v>0</v>
      </c>
      <c r="J68" s="59"/>
      <c r="K68" s="59"/>
    </row>
    <row r="69" spans="1:11" ht="18.75" customHeight="1">
      <c r="A69" s="741"/>
      <c r="B69" s="734"/>
      <c r="C69" s="734"/>
      <c r="D69" s="295" t="s">
        <v>210</v>
      </c>
      <c r="E69" s="170">
        <v>62</v>
      </c>
      <c r="F69" s="171"/>
      <c r="G69" s="171"/>
      <c r="H69" s="172">
        <f t="shared" si="1"/>
        <v>0</v>
      </c>
      <c r="I69" s="308">
        <f>Довідки1!H69</f>
        <v>16.7</v>
      </c>
      <c r="J69" s="59"/>
      <c r="K69" s="59"/>
    </row>
    <row r="70" spans="1:11" ht="18.75" customHeight="1">
      <c r="A70" s="741"/>
      <c r="B70" s="734" t="s">
        <v>264</v>
      </c>
      <c r="C70" s="734"/>
      <c r="D70" s="163" t="s">
        <v>780</v>
      </c>
      <c r="E70" s="170">
        <v>63</v>
      </c>
      <c r="F70" s="171"/>
      <c r="G70" s="171"/>
      <c r="H70" s="172">
        <f t="shared" si="1"/>
        <v>0</v>
      </c>
      <c r="I70" s="308">
        <f>Довідки1!H70</f>
        <v>0</v>
      </c>
      <c r="J70" s="59"/>
      <c r="K70" s="59"/>
    </row>
    <row r="71" spans="1:11" ht="18.75" customHeight="1">
      <c r="A71" s="741"/>
      <c r="B71" s="734"/>
      <c r="C71" s="734"/>
      <c r="D71" s="295" t="s">
        <v>210</v>
      </c>
      <c r="E71" s="170">
        <v>64</v>
      </c>
      <c r="F71" s="171"/>
      <c r="G71" s="171"/>
      <c r="H71" s="172">
        <f t="shared" si="1"/>
        <v>0</v>
      </c>
      <c r="I71" s="308">
        <f>Довідки1!H71</f>
        <v>0</v>
      </c>
      <c r="J71" s="59"/>
      <c r="K71" s="59"/>
    </row>
    <row r="72" spans="1:11" ht="18.75" customHeight="1">
      <c r="A72" s="741"/>
      <c r="B72" s="734" t="s">
        <v>265</v>
      </c>
      <c r="C72" s="734"/>
      <c r="D72" s="163" t="s">
        <v>780</v>
      </c>
      <c r="E72" s="170">
        <v>65</v>
      </c>
      <c r="F72" s="171"/>
      <c r="G72" s="171"/>
      <c r="H72" s="172">
        <f t="shared" si="1"/>
        <v>0</v>
      </c>
      <c r="I72" s="308">
        <f>Довідки1!H72</f>
        <v>0</v>
      </c>
      <c r="J72" s="59"/>
      <c r="K72" s="59"/>
    </row>
    <row r="73" spans="1:11" ht="18.75" customHeight="1">
      <c r="A73" s="741"/>
      <c r="B73" s="734"/>
      <c r="C73" s="734"/>
      <c r="D73" s="295" t="s">
        <v>210</v>
      </c>
      <c r="E73" s="170">
        <v>66</v>
      </c>
      <c r="F73" s="171"/>
      <c r="G73" s="171"/>
      <c r="H73" s="172">
        <f t="shared" si="1"/>
        <v>0</v>
      </c>
      <c r="I73" s="308" t="str">
        <f>Довідки1!H73</f>
        <v>-100,0</v>
      </c>
      <c r="J73" s="59"/>
      <c r="K73" s="59"/>
    </row>
    <row r="74" spans="1:11" ht="18.75" customHeight="1">
      <c r="A74" s="741"/>
      <c r="B74" s="734" t="s">
        <v>266</v>
      </c>
      <c r="C74" s="734"/>
      <c r="D74" s="163" t="s">
        <v>780</v>
      </c>
      <c r="E74" s="170">
        <v>67</v>
      </c>
      <c r="F74" s="171"/>
      <c r="G74" s="171"/>
      <c r="H74" s="172">
        <f t="shared" si="1"/>
        <v>0</v>
      </c>
      <c r="I74" s="308">
        <f>Довідки1!H74</f>
        <v>50</v>
      </c>
      <c r="J74" s="59"/>
      <c r="K74" s="59"/>
    </row>
    <row r="75" spans="1:11" ht="18.75" customHeight="1">
      <c r="A75" s="741"/>
      <c r="B75" s="734"/>
      <c r="C75" s="734"/>
      <c r="D75" s="295" t="s">
        <v>210</v>
      </c>
      <c r="E75" s="170">
        <v>68</v>
      </c>
      <c r="F75" s="171"/>
      <c r="G75" s="171"/>
      <c r="H75" s="172">
        <f t="shared" si="1"/>
        <v>0</v>
      </c>
      <c r="I75" s="308">
        <f>Довідки1!H75</f>
        <v>0</v>
      </c>
      <c r="J75" s="59"/>
      <c r="K75" s="59"/>
    </row>
    <row r="76" spans="1:11" ht="18.75" customHeight="1">
      <c r="A76" s="741"/>
      <c r="B76" s="751" t="s">
        <v>420</v>
      </c>
      <c r="C76" s="738" t="s">
        <v>267</v>
      </c>
      <c r="D76" s="163" t="s">
        <v>780</v>
      </c>
      <c r="E76" s="170">
        <v>69</v>
      </c>
      <c r="F76" s="171"/>
      <c r="G76" s="171"/>
      <c r="H76" s="172">
        <f t="shared" si="1"/>
        <v>0</v>
      </c>
      <c r="I76" s="308">
        <f>Довідки1!H76</f>
        <v>0</v>
      </c>
      <c r="J76" s="59"/>
      <c r="K76" s="59"/>
    </row>
    <row r="77" spans="1:11" ht="18.75" customHeight="1">
      <c r="A77" s="741"/>
      <c r="B77" s="751"/>
      <c r="C77" s="739"/>
      <c r="D77" s="295" t="s">
        <v>210</v>
      </c>
      <c r="E77" s="170">
        <v>70</v>
      </c>
      <c r="F77" s="171"/>
      <c r="G77" s="171"/>
      <c r="H77" s="172">
        <f t="shared" si="1"/>
        <v>0</v>
      </c>
      <c r="I77" s="308">
        <f>Довідки1!H77</f>
        <v>0</v>
      </c>
      <c r="J77" s="59"/>
      <c r="K77" s="59"/>
    </row>
    <row r="78" spans="1:11" ht="18.75" customHeight="1">
      <c r="A78" s="733" t="s">
        <v>269</v>
      </c>
      <c r="B78" s="734"/>
      <c r="C78" s="734"/>
      <c r="D78" s="163" t="s">
        <v>780</v>
      </c>
      <c r="E78" s="170">
        <v>71</v>
      </c>
      <c r="F78" s="171"/>
      <c r="G78" s="171"/>
      <c r="H78" s="172">
        <f t="shared" si="1"/>
        <v>0</v>
      </c>
      <c r="I78" s="308">
        <f>Довідки1!H78</f>
        <v>0</v>
      </c>
      <c r="J78" s="59"/>
      <c r="K78" s="59"/>
    </row>
    <row r="79" spans="1:11" ht="18.75" customHeight="1">
      <c r="A79" s="733"/>
      <c r="B79" s="734"/>
      <c r="C79" s="734"/>
      <c r="D79" s="295" t="s">
        <v>210</v>
      </c>
      <c r="E79" s="170">
        <v>72</v>
      </c>
      <c r="F79" s="171"/>
      <c r="G79" s="171"/>
      <c r="H79" s="172">
        <f t="shared" si="1"/>
        <v>0</v>
      </c>
      <c r="I79" s="308">
        <f>Довідки1!H79</f>
        <v>0</v>
      </c>
      <c r="J79" s="59"/>
      <c r="K79" s="59"/>
    </row>
    <row r="80" spans="1:11" ht="18.75" customHeight="1">
      <c r="A80" s="733" t="s">
        <v>272</v>
      </c>
      <c r="B80" s="734"/>
      <c r="C80" s="734"/>
      <c r="D80" s="163" t="s">
        <v>780</v>
      </c>
      <c r="E80" s="170">
        <v>73</v>
      </c>
      <c r="F80" s="171"/>
      <c r="G80" s="171"/>
      <c r="H80" s="172">
        <f t="shared" si="1"/>
        <v>0</v>
      </c>
      <c r="I80" s="308" t="str">
        <f>Довідки1!H80</f>
        <v>77 р</v>
      </c>
      <c r="J80" s="59"/>
      <c r="K80" s="59"/>
    </row>
    <row r="81" spans="1:11" ht="18.75" customHeight="1">
      <c r="A81" s="733"/>
      <c r="B81" s="734"/>
      <c r="C81" s="734"/>
      <c r="D81" s="295" t="s">
        <v>210</v>
      </c>
      <c r="E81" s="170">
        <v>74</v>
      </c>
      <c r="F81" s="171"/>
      <c r="G81" s="171"/>
      <c r="H81" s="172">
        <f t="shared" si="1"/>
        <v>0</v>
      </c>
      <c r="I81" s="308" t="str">
        <f>Довідки1!H81</f>
        <v>16 р</v>
      </c>
      <c r="J81" s="59"/>
      <c r="K81" s="59"/>
    </row>
    <row r="82" spans="1:11" ht="18.75" customHeight="1">
      <c r="A82" s="733" t="s">
        <v>273</v>
      </c>
      <c r="B82" s="734"/>
      <c r="C82" s="734"/>
      <c r="D82" s="163" t="s">
        <v>780</v>
      </c>
      <c r="E82" s="170">
        <v>75</v>
      </c>
      <c r="F82" s="171"/>
      <c r="G82" s="171"/>
      <c r="H82" s="172">
        <f t="shared" si="1"/>
        <v>0</v>
      </c>
      <c r="I82" s="308" t="str">
        <f>Довідки1!H82</f>
        <v>3,6 р</v>
      </c>
      <c r="J82" s="59"/>
      <c r="K82" s="59"/>
    </row>
    <row r="83" spans="1:11" ht="18.75" customHeight="1">
      <c r="A83" s="733"/>
      <c r="B83" s="734"/>
      <c r="C83" s="734"/>
      <c r="D83" s="295" t="s">
        <v>210</v>
      </c>
      <c r="E83" s="170">
        <v>76</v>
      </c>
      <c r="F83" s="171"/>
      <c r="G83" s="171"/>
      <c r="H83" s="172">
        <f t="shared" si="1"/>
        <v>0</v>
      </c>
      <c r="I83" s="308" t="str">
        <f>Довідки1!H83</f>
        <v>3,2 р</v>
      </c>
      <c r="J83" s="59"/>
      <c r="K83" s="59"/>
    </row>
    <row r="84" spans="1:11" ht="18.75" customHeight="1">
      <c r="A84" s="736" t="s">
        <v>199</v>
      </c>
      <c r="B84" s="734" t="s">
        <v>275</v>
      </c>
      <c r="C84" s="734"/>
      <c r="D84" s="163" t="s">
        <v>780</v>
      </c>
      <c r="E84" s="170">
        <v>77</v>
      </c>
      <c r="F84" s="171"/>
      <c r="G84" s="171"/>
      <c r="H84" s="172">
        <f t="shared" si="1"/>
        <v>0</v>
      </c>
      <c r="I84" s="308">
        <f>Довідки1!H84</f>
        <v>-50</v>
      </c>
      <c r="J84" s="59"/>
      <c r="K84" s="59"/>
    </row>
    <row r="85" spans="1:11" ht="18.75" customHeight="1">
      <c r="A85" s="737"/>
      <c r="B85" s="734"/>
      <c r="C85" s="734"/>
      <c r="D85" s="295" t="s">
        <v>210</v>
      </c>
      <c r="E85" s="170">
        <v>78</v>
      </c>
      <c r="F85" s="171"/>
      <c r="G85" s="171"/>
      <c r="H85" s="172">
        <f t="shared" si="1"/>
        <v>0</v>
      </c>
      <c r="I85" s="308" t="str">
        <f>Довідки1!H85</f>
        <v>2 р</v>
      </c>
      <c r="J85" s="59"/>
      <c r="K85" s="59"/>
    </row>
    <row r="86" spans="1:11" ht="18.75" customHeight="1">
      <c r="A86" s="733" t="s">
        <v>279</v>
      </c>
      <c r="B86" s="734"/>
      <c r="C86" s="734"/>
      <c r="D86" s="163" t="s">
        <v>780</v>
      </c>
      <c r="E86" s="170">
        <v>79</v>
      </c>
      <c r="F86" s="171"/>
      <c r="G86" s="171"/>
      <c r="H86" s="172">
        <f t="shared" si="1"/>
        <v>0</v>
      </c>
      <c r="I86" s="308" t="str">
        <f>Довідки1!H86</f>
        <v>-100,0</v>
      </c>
      <c r="J86" s="59"/>
      <c r="K86" s="59"/>
    </row>
    <row r="87" spans="1:11" ht="18.75" customHeight="1">
      <c r="A87" s="733"/>
      <c r="B87" s="734"/>
      <c r="C87" s="734"/>
      <c r="D87" s="295" t="s">
        <v>210</v>
      </c>
      <c r="E87" s="170">
        <v>80</v>
      </c>
      <c r="F87" s="171"/>
      <c r="G87" s="171"/>
      <c r="H87" s="172">
        <f t="shared" si="1"/>
        <v>0</v>
      </c>
      <c r="I87" s="308" t="str">
        <f>Довідки1!H87</f>
        <v>-100,0</v>
      </c>
      <c r="J87" s="59"/>
      <c r="K87" s="59"/>
    </row>
    <row r="88" spans="1:11" ht="18.75" customHeight="1">
      <c r="A88" s="733" t="s">
        <v>280</v>
      </c>
      <c r="B88" s="734"/>
      <c r="C88" s="734"/>
      <c r="D88" s="163" t="s">
        <v>780</v>
      </c>
      <c r="E88" s="170">
        <v>81</v>
      </c>
      <c r="F88" s="171"/>
      <c r="G88" s="171"/>
      <c r="H88" s="172">
        <f t="shared" si="1"/>
        <v>0</v>
      </c>
      <c r="I88" s="308">
        <f>Довідки1!H88</f>
        <v>0</v>
      </c>
      <c r="J88" s="59"/>
      <c r="K88" s="59"/>
    </row>
    <row r="89" spans="1:11" ht="18.75" customHeight="1">
      <c r="A89" s="733"/>
      <c r="B89" s="734"/>
      <c r="C89" s="734"/>
      <c r="D89" s="295" t="s">
        <v>210</v>
      </c>
      <c r="E89" s="170">
        <v>82</v>
      </c>
      <c r="F89" s="171"/>
      <c r="G89" s="171"/>
      <c r="H89" s="172">
        <f t="shared" si="1"/>
        <v>0</v>
      </c>
      <c r="I89" s="308">
        <f>Довідки1!H89</f>
        <v>0</v>
      </c>
      <c r="J89" s="59"/>
      <c r="K89" s="59"/>
    </row>
    <row r="90" spans="1:11" ht="18.75" customHeight="1">
      <c r="A90" s="733" t="s">
        <v>240</v>
      </c>
      <c r="B90" s="734"/>
      <c r="C90" s="734"/>
      <c r="D90" s="740"/>
      <c r="E90" s="170">
        <v>83</v>
      </c>
      <c r="F90" s="171"/>
      <c r="G90" s="171"/>
      <c r="H90" s="172">
        <f>IF(F90=0,0,IF(G90=0,"-100,0",IF(G90*100/F90&lt;200,ROUND(G90*100/F90-100,1),ROUND(G90/F90,1)&amp;" р")))</f>
        <v>0</v>
      </c>
      <c r="I90" s="308">
        <f>Довідки1!H90</f>
        <v>0</v>
      </c>
      <c r="J90" s="59"/>
      <c r="K90" s="59"/>
    </row>
    <row r="91" spans="1:11" ht="18.75" customHeight="1">
      <c r="A91" s="743" t="s">
        <v>351</v>
      </c>
      <c r="B91" s="744"/>
      <c r="C91" s="744"/>
      <c r="D91" s="745"/>
      <c r="E91" s="170">
        <v>84</v>
      </c>
      <c r="F91" s="173">
        <f>IF($F$21=0,0,F90*100/$F$21)</f>
        <v>0</v>
      </c>
      <c r="G91" s="173">
        <f>IF($G$21=0,0,G90*100/$G$21)</f>
        <v>0</v>
      </c>
      <c r="H91" s="172"/>
      <c r="I91" s="308">
        <f>Довідки1!G91</f>
        <v>2.197802197802198</v>
      </c>
      <c r="J91" s="59"/>
      <c r="K91" s="59"/>
    </row>
    <row r="92" spans="1:11" ht="18.75" customHeight="1">
      <c r="A92" s="733" t="s">
        <v>239</v>
      </c>
      <c r="B92" s="734"/>
      <c r="C92" s="734"/>
      <c r="D92" s="740"/>
      <c r="E92" s="170">
        <v>85</v>
      </c>
      <c r="F92" s="171"/>
      <c r="G92" s="171"/>
      <c r="H92" s="172">
        <f>IF(F92=0,0,IF(G92=0,"-100,0",IF(G92*100/F92&lt;200,ROUND(G92*100/F92-100,1),ROUND(G92/F92,1)&amp;" р")))</f>
        <v>0</v>
      </c>
      <c r="I92" s="308">
        <f>Довідки1!H92</f>
        <v>0</v>
      </c>
      <c r="J92" s="59"/>
      <c r="K92" s="59"/>
    </row>
    <row r="93" spans="1:11" ht="33.75" customHeight="1">
      <c r="A93" s="733" t="s">
        <v>236</v>
      </c>
      <c r="B93" s="734"/>
      <c r="C93" s="734"/>
      <c r="D93" s="740"/>
      <c r="E93" s="170">
        <v>86</v>
      </c>
      <c r="F93" s="171"/>
      <c r="G93" s="171"/>
      <c r="H93" s="172">
        <f>IF(F93=0,0,IF(G93=0,"-100,0",IF(G93*100/F93&lt;200,ROUND(G93*100/F93-100,1),ROUND(G93/F93,1)&amp;" р")))</f>
        <v>0</v>
      </c>
      <c r="I93" s="308">
        <f>Довідки1!H93</f>
        <v>0</v>
      </c>
      <c r="J93" s="59"/>
      <c r="K93" s="59"/>
    </row>
    <row r="94" spans="1:11" ht="33.75" customHeight="1">
      <c r="A94" s="733" t="s">
        <v>237</v>
      </c>
      <c r="B94" s="734"/>
      <c r="C94" s="734"/>
      <c r="D94" s="740"/>
      <c r="E94" s="170">
        <v>87</v>
      </c>
      <c r="F94" s="171"/>
      <c r="G94" s="171"/>
      <c r="H94" s="172">
        <f>IF(F94=0,0,IF(G94=0,"-100,0",IF(G94*100/F94&lt;200,ROUND(G94*100/F94-100,1),ROUND(G94/F94,1)&amp;" р")))</f>
        <v>0</v>
      </c>
      <c r="I94" s="308">
        <f>Довідки1!H94</f>
        <v>0</v>
      </c>
      <c r="J94" s="59"/>
      <c r="K94" s="59"/>
    </row>
    <row r="95" spans="1:11" ht="33.75" customHeight="1" thickBot="1">
      <c r="A95" s="748" t="s">
        <v>238</v>
      </c>
      <c r="B95" s="746"/>
      <c r="C95" s="746"/>
      <c r="D95" s="747"/>
      <c r="E95" s="175">
        <v>88</v>
      </c>
      <c r="F95" s="176"/>
      <c r="G95" s="176"/>
      <c r="H95" s="177">
        <f>IF(F95=0,0,IF(G95=0,"-100,0",IF(G95*100/F95&lt;200,ROUND(G95*100/F95-100,1),ROUND(G95/F95,1)&amp;" р")))</f>
        <v>0</v>
      </c>
      <c r="I95" s="309">
        <f>Довідки1!H95</f>
        <v>-50</v>
      </c>
    </row>
  </sheetData>
  <mergeCells count="88">
    <mergeCell ref="A29:D29"/>
    <mergeCell ref="A31:D31"/>
    <mergeCell ref="A34:D34"/>
    <mergeCell ref="B33:D33"/>
    <mergeCell ref="A30:D30"/>
    <mergeCell ref="B25:D25"/>
    <mergeCell ref="A20:D20"/>
    <mergeCell ref="B24:D24"/>
    <mergeCell ref="A28:D28"/>
    <mergeCell ref="A27:D27"/>
    <mergeCell ref="A21:A26"/>
    <mergeCell ref="B21:D21"/>
    <mergeCell ref="B26:D26"/>
    <mergeCell ref="B22:D22"/>
    <mergeCell ref="B23:D23"/>
    <mergeCell ref="B10:D10"/>
    <mergeCell ref="A10:A19"/>
    <mergeCell ref="B17:D17"/>
    <mergeCell ref="B11:D11"/>
    <mergeCell ref="B14:B15"/>
    <mergeCell ref="C18:D18"/>
    <mergeCell ref="B16:D16"/>
    <mergeCell ref="C14:D14"/>
    <mergeCell ref="B12:D12"/>
    <mergeCell ref="B13:D13"/>
    <mergeCell ref="C15:D15"/>
    <mergeCell ref="B19:D19"/>
    <mergeCell ref="A1:I1"/>
    <mergeCell ref="A3:I3"/>
    <mergeCell ref="A8:D8"/>
    <mergeCell ref="A9:D9"/>
    <mergeCell ref="A2:I2"/>
    <mergeCell ref="A6:D6"/>
    <mergeCell ref="A7:D7"/>
    <mergeCell ref="A4:I4"/>
    <mergeCell ref="B38:D38"/>
    <mergeCell ref="A32:A33"/>
    <mergeCell ref="B32:D32"/>
    <mergeCell ref="B35:D35"/>
    <mergeCell ref="A36:D36"/>
    <mergeCell ref="A37:A38"/>
    <mergeCell ref="B37:D37"/>
    <mergeCell ref="A54:D54"/>
    <mergeCell ref="A55:D55"/>
    <mergeCell ref="A82:C83"/>
    <mergeCell ref="A80:C81"/>
    <mergeCell ref="B84:C85"/>
    <mergeCell ref="B66:C67"/>
    <mergeCell ref="A56:C57"/>
    <mergeCell ref="A90:D90"/>
    <mergeCell ref="A86:C87"/>
    <mergeCell ref="A62:A63"/>
    <mergeCell ref="B62:C63"/>
    <mergeCell ref="A60:C61"/>
    <mergeCell ref="A58:C59"/>
    <mergeCell ref="A78:C79"/>
    <mergeCell ref="A64:C65"/>
    <mergeCell ref="A66:A77"/>
    <mergeCell ref="A84:A85"/>
    <mergeCell ref="A39:D39"/>
    <mergeCell ref="B40:D40"/>
    <mergeCell ref="A42:A43"/>
    <mergeCell ref="A44:D44"/>
    <mergeCell ref="A41:D41"/>
    <mergeCell ref="B43:D43"/>
    <mergeCell ref="B42:D42"/>
    <mergeCell ref="A45:D45"/>
    <mergeCell ref="A53:D53"/>
    <mergeCell ref="B49:D49"/>
    <mergeCell ref="A46:A49"/>
    <mergeCell ref="B46:D46"/>
    <mergeCell ref="A52:D52"/>
    <mergeCell ref="A51:D51"/>
    <mergeCell ref="B48:D48"/>
    <mergeCell ref="A50:D50"/>
    <mergeCell ref="B47:D47"/>
    <mergeCell ref="A94:D94"/>
    <mergeCell ref="A95:D95"/>
    <mergeCell ref="B68:C69"/>
    <mergeCell ref="B70:C71"/>
    <mergeCell ref="B72:C73"/>
    <mergeCell ref="B74:C75"/>
    <mergeCell ref="B76:B77"/>
    <mergeCell ref="C76:C77"/>
    <mergeCell ref="A92:D92"/>
    <mergeCell ref="A93:D93"/>
    <mergeCell ref="A88:C89"/>
    <mergeCell ref="A91:D91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fitToHeight="2" orientation="portrait" r:id="rId1"/>
  <headerFooter alignWithMargins="0"/>
  <rowBreaks count="1" manualBreakCount="1">
    <brk id="5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3"/>
  <sheetViews>
    <sheetView showZeros="0" topLeftCell="A4" zoomScale="70" zoomScaleNormal="70" workbookViewId="0">
      <selection activeCell="E6" sqref="E6"/>
    </sheetView>
  </sheetViews>
  <sheetFormatPr defaultColWidth="9" defaultRowHeight="12.75"/>
  <cols>
    <col min="1" max="1" width="5.5" style="108" customWidth="1"/>
    <col min="2" max="2" width="6" style="108" bestFit="1" customWidth="1"/>
    <col min="3" max="3" width="13.875" style="108" customWidth="1"/>
    <col min="4" max="4" width="2.75" style="108" bestFit="1" customWidth="1"/>
    <col min="5" max="5" width="13" style="108" customWidth="1"/>
    <col min="6" max="10" width="7.25" style="108" customWidth="1"/>
    <col min="11" max="11" width="8.25" style="108" customWidth="1"/>
    <col min="12" max="12" width="12.75" style="108" customWidth="1"/>
    <col min="13" max="16384" width="9" style="108"/>
  </cols>
  <sheetData>
    <row r="1" spans="1:12" ht="36" customHeight="1">
      <c r="A1" s="423" t="s">
        <v>522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</row>
    <row r="2" spans="1:12" ht="36" customHeight="1" thickBot="1">
      <c r="A2" s="424" t="s">
        <v>416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2" ht="15">
      <c r="A3" s="425"/>
      <c r="B3" s="426"/>
      <c r="C3" s="427"/>
      <c r="D3" s="431" t="s">
        <v>328</v>
      </c>
      <c r="E3" s="433" t="s">
        <v>501</v>
      </c>
      <c r="F3" s="435" t="s">
        <v>199</v>
      </c>
      <c r="G3" s="435"/>
      <c r="H3" s="435"/>
      <c r="I3" s="435"/>
      <c r="J3" s="435"/>
      <c r="K3" s="435"/>
      <c r="L3" s="322" t="s">
        <v>326</v>
      </c>
    </row>
    <row r="4" spans="1:12" ht="65.25" customHeight="1" thickBot="1">
      <c r="A4" s="428"/>
      <c r="B4" s="429"/>
      <c r="C4" s="430"/>
      <c r="D4" s="432"/>
      <c r="E4" s="434"/>
      <c r="F4" s="323" t="s">
        <v>502</v>
      </c>
      <c r="G4" s="323" t="s">
        <v>503</v>
      </c>
      <c r="H4" s="323" t="s">
        <v>504</v>
      </c>
      <c r="I4" s="323" t="s">
        <v>505</v>
      </c>
      <c r="J4" s="324" t="s">
        <v>506</v>
      </c>
      <c r="K4" s="323" t="s">
        <v>507</v>
      </c>
      <c r="L4" s="325" t="s">
        <v>378</v>
      </c>
    </row>
    <row r="5" spans="1:12" ht="13.5" thickBot="1">
      <c r="A5" s="417" t="s">
        <v>765</v>
      </c>
      <c r="B5" s="418"/>
      <c r="C5" s="419"/>
      <c r="D5" s="326" t="s">
        <v>324</v>
      </c>
      <c r="E5" s="211">
        <v>1</v>
      </c>
      <c r="F5" s="212">
        <v>2</v>
      </c>
      <c r="G5" s="212">
        <v>3</v>
      </c>
      <c r="H5" s="212">
        <v>4</v>
      </c>
      <c r="I5" s="212">
        <v>5</v>
      </c>
      <c r="J5" s="212">
        <v>6</v>
      </c>
      <c r="K5" s="212">
        <v>7</v>
      </c>
      <c r="L5" s="119">
        <v>8</v>
      </c>
    </row>
    <row r="6" spans="1:12" ht="35.25" customHeight="1">
      <c r="A6" s="420" t="s">
        <v>412</v>
      </c>
      <c r="B6" s="421"/>
      <c r="C6" s="422"/>
      <c r="D6" s="115">
        <v>1</v>
      </c>
      <c r="E6" s="327"/>
      <c r="F6" s="328"/>
      <c r="G6" s="328"/>
      <c r="H6" s="328"/>
      <c r="I6" s="328"/>
      <c r="J6" s="328"/>
      <c r="K6" s="328"/>
      <c r="L6" s="101"/>
    </row>
    <row r="7" spans="1:12" ht="21.75" customHeight="1">
      <c r="A7" s="410" t="s">
        <v>523</v>
      </c>
      <c r="B7" s="408" t="s">
        <v>498</v>
      </c>
      <c r="C7" s="409"/>
      <c r="D7" s="116">
        <v>2</v>
      </c>
      <c r="E7" s="329"/>
      <c r="F7" s="330"/>
      <c r="G7" s="330"/>
      <c r="H7" s="330"/>
      <c r="I7" s="330"/>
      <c r="J7" s="330"/>
      <c r="K7" s="330"/>
      <c r="L7" s="102"/>
    </row>
    <row r="8" spans="1:12" ht="33.75" customHeight="1">
      <c r="A8" s="410"/>
      <c r="B8" s="331" t="s">
        <v>199</v>
      </c>
      <c r="C8" s="332" t="s">
        <v>524</v>
      </c>
      <c r="D8" s="116">
        <v>3</v>
      </c>
      <c r="E8" s="329"/>
      <c r="F8" s="330"/>
      <c r="G8" s="330"/>
      <c r="H8" s="330"/>
      <c r="I8" s="330"/>
      <c r="J8" s="330"/>
      <c r="K8" s="330"/>
      <c r="L8" s="102"/>
    </row>
    <row r="9" spans="1:12" ht="21.75" customHeight="1">
      <c r="A9" s="410"/>
      <c r="B9" s="408" t="s">
        <v>525</v>
      </c>
      <c r="C9" s="409"/>
      <c r="D9" s="116">
        <v>4</v>
      </c>
      <c r="E9" s="329"/>
      <c r="F9" s="330"/>
      <c r="G9" s="330"/>
      <c r="H9" s="330"/>
      <c r="I9" s="330"/>
      <c r="J9" s="330"/>
      <c r="K9" s="330"/>
      <c r="L9" s="102"/>
    </row>
    <row r="10" spans="1:12" ht="21.75" customHeight="1">
      <c r="A10" s="410"/>
      <c r="B10" s="408" t="s">
        <v>499</v>
      </c>
      <c r="C10" s="409"/>
      <c r="D10" s="116">
        <v>5</v>
      </c>
      <c r="E10" s="329"/>
      <c r="F10" s="330"/>
      <c r="G10" s="330"/>
      <c r="H10" s="330"/>
      <c r="I10" s="330"/>
      <c r="J10" s="330"/>
      <c r="K10" s="330"/>
      <c r="L10" s="102"/>
    </row>
    <row r="11" spans="1:12" ht="21.75" customHeight="1">
      <c r="A11" s="410"/>
      <c r="B11" s="408" t="s">
        <v>500</v>
      </c>
      <c r="C11" s="409"/>
      <c r="D11" s="116">
        <v>6</v>
      </c>
      <c r="E11" s="329"/>
      <c r="F11" s="330"/>
      <c r="G11" s="330"/>
      <c r="H11" s="330"/>
      <c r="I11" s="330"/>
      <c r="J11" s="330"/>
      <c r="K11" s="330"/>
      <c r="L11" s="102"/>
    </row>
    <row r="12" spans="1:12" ht="35.25" customHeight="1">
      <c r="A12" s="407" t="s">
        <v>526</v>
      </c>
      <c r="B12" s="408"/>
      <c r="C12" s="409"/>
      <c r="D12" s="116">
        <v>7</v>
      </c>
      <c r="E12" s="329"/>
      <c r="F12" s="330"/>
      <c r="G12" s="330"/>
      <c r="H12" s="330"/>
      <c r="I12" s="330"/>
      <c r="J12" s="330"/>
      <c r="K12" s="330"/>
      <c r="L12" s="102"/>
    </row>
    <row r="13" spans="1:12" ht="21.75" customHeight="1">
      <c r="A13" s="410" t="s">
        <v>523</v>
      </c>
      <c r="B13" s="408" t="s">
        <v>498</v>
      </c>
      <c r="C13" s="409"/>
      <c r="D13" s="116">
        <v>8</v>
      </c>
      <c r="E13" s="329"/>
      <c r="F13" s="330"/>
      <c r="G13" s="330"/>
      <c r="H13" s="330"/>
      <c r="I13" s="330"/>
      <c r="J13" s="330"/>
      <c r="K13" s="330"/>
      <c r="L13" s="102"/>
    </row>
    <row r="14" spans="1:12" ht="33.75" customHeight="1">
      <c r="A14" s="410"/>
      <c r="B14" s="331" t="s">
        <v>199</v>
      </c>
      <c r="C14" s="332" t="s">
        <v>524</v>
      </c>
      <c r="D14" s="116">
        <v>9</v>
      </c>
      <c r="E14" s="329"/>
      <c r="F14" s="330"/>
      <c r="G14" s="330"/>
      <c r="H14" s="330"/>
      <c r="I14" s="330"/>
      <c r="J14" s="330"/>
      <c r="K14" s="330"/>
      <c r="L14" s="102"/>
    </row>
    <row r="15" spans="1:12" ht="21.75" customHeight="1">
      <c r="A15" s="410"/>
      <c r="B15" s="408" t="s">
        <v>525</v>
      </c>
      <c r="C15" s="409"/>
      <c r="D15" s="116">
        <v>10</v>
      </c>
      <c r="E15" s="329"/>
      <c r="F15" s="330"/>
      <c r="G15" s="330"/>
      <c r="H15" s="330"/>
      <c r="I15" s="330"/>
      <c r="J15" s="330"/>
      <c r="K15" s="330"/>
      <c r="L15" s="102"/>
    </row>
    <row r="16" spans="1:12" ht="21.75" customHeight="1">
      <c r="A16" s="410"/>
      <c r="B16" s="408" t="s">
        <v>499</v>
      </c>
      <c r="C16" s="409"/>
      <c r="D16" s="116">
        <v>11</v>
      </c>
      <c r="E16" s="329"/>
      <c r="F16" s="330"/>
      <c r="G16" s="330"/>
      <c r="H16" s="330"/>
      <c r="I16" s="330"/>
      <c r="J16" s="330"/>
      <c r="K16" s="330"/>
      <c r="L16" s="102"/>
    </row>
    <row r="17" spans="1:12" ht="21.75" customHeight="1">
      <c r="A17" s="410"/>
      <c r="B17" s="408" t="s">
        <v>500</v>
      </c>
      <c r="C17" s="409"/>
      <c r="D17" s="116">
        <v>12</v>
      </c>
      <c r="E17" s="329"/>
      <c r="F17" s="330"/>
      <c r="G17" s="330"/>
      <c r="H17" s="330"/>
      <c r="I17" s="330"/>
      <c r="J17" s="330"/>
      <c r="K17" s="330"/>
      <c r="L17" s="102"/>
    </row>
    <row r="18" spans="1:12" ht="51" customHeight="1">
      <c r="A18" s="407" t="s">
        <v>413</v>
      </c>
      <c r="B18" s="408"/>
      <c r="C18" s="409"/>
      <c r="D18" s="116">
        <v>13</v>
      </c>
      <c r="E18" s="329"/>
      <c r="F18" s="330"/>
      <c r="G18" s="330"/>
      <c r="H18" s="330"/>
      <c r="I18" s="330"/>
      <c r="J18" s="330"/>
      <c r="K18" s="330"/>
      <c r="L18" s="102"/>
    </row>
    <row r="19" spans="1:12" ht="21.75" customHeight="1">
      <c r="A19" s="410" t="s">
        <v>523</v>
      </c>
      <c r="B19" s="408" t="s">
        <v>498</v>
      </c>
      <c r="C19" s="409"/>
      <c r="D19" s="116">
        <v>14</v>
      </c>
      <c r="E19" s="329"/>
      <c r="F19" s="330"/>
      <c r="G19" s="330"/>
      <c r="H19" s="330"/>
      <c r="I19" s="330"/>
      <c r="J19" s="330"/>
      <c r="K19" s="330"/>
      <c r="L19" s="102"/>
    </row>
    <row r="20" spans="1:12" ht="33.75" customHeight="1">
      <c r="A20" s="410"/>
      <c r="B20" s="331" t="s">
        <v>199</v>
      </c>
      <c r="C20" s="332" t="s">
        <v>524</v>
      </c>
      <c r="D20" s="116">
        <v>15</v>
      </c>
      <c r="E20" s="329"/>
      <c r="F20" s="330"/>
      <c r="G20" s="330"/>
      <c r="H20" s="330"/>
      <c r="I20" s="330"/>
      <c r="J20" s="330"/>
      <c r="K20" s="330"/>
      <c r="L20" s="102"/>
    </row>
    <row r="21" spans="1:12" ht="21.75" customHeight="1">
      <c r="A21" s="410"/>
      <c r="B21" s="408" t="s">
        <v>525</v>
      </c>
      <c r="C21" s="409"/>
      <c r="D21" s="116">
        <v>16</v>
      </c>
      <c r="E21" s="329"/>
      <c r="F21" s="330"/>
      <c r="G21" s="330"/>
      <c r="H21" s="330"/>
      <c r="I21" s="330"/>
      <c r="J21" s="330"/>
      <c r="K21" s="330"/>
      <c r="L21" s="102"/>
    </row>
    <row r="22" spans="1:12" ht="21.75" customHeight="1">
      <c r="A22" s="410"/>
      <c r="B22" s="408" t="s">
        <v>499</v>
      </c>
      <c r="C22" s="409"/>
      <c r="D22" s="116">
        <v>17</v>
      </c>
      <c r="E22" s="329"/>
      <c r="F22" s="330"/>
      <c r="G22" s="330"/>
      <c r="H22" s="330"/>
      <c r="I22" s="330"/>
      <c r="J22" s="330"/>
      <c r="K22" s="330"/>
      <c r="L22" s="102"/>
    </row>
    <row r="23" spans="1:12" ht="21.75" customHeight="1">
      <c r="A23" s="410"/>
      <c r="B23" s="408" t="s">
        <v>500</v>
      </c>
      <c r="C23" s="409"/>
      <c r="D23" s="116">
        <v>18</v>
      </c>
      <c r="E23" s="329"/>
      <c r="F23" s="330"/>
      <c r="G23" s="330"/>
      <c r="H23" s="330"/>
      <c r="I23" s="330"/>
      <c r="J23" s="330"/>
      <c r="K23" s="330"/>
      <c r="L23" s="102"/>
    </row>
    <row r="24" spans="1:12" ht="81" customHeight="1">
      <c r="A24" s="407" t="s">
        <v>414</v>
      </c>
      <c r="B24" s="408"/>
      <c r="C24" s="409"/>
      <c r="D24" s="116">
        <v>19</v>
      </c>
      <c r="E24" s="329"/>
      <c r="F24" s="330"/>
      <c r="G24" s="330"/>
      <c r="H24" s="330"/>
      <c r="I24" s="330"/>
      <c r="J24" s="330"/>
      <c r="K24" s="330"/>
      <c r="L24" s="102"/>
    </row>
    <row r="25" spans="1:12" ht="21.75" customHeight="1">
      <c r="A25" s="410" t="s">
        <v>523</v>
      </c>
      <c r="B25" s="408" t="s">
        <v>498</v>
      </c>
      <c r="C25" s="409"/>
      <c r="D25" s="116">
        <v>20</v>
      </c>
      <c r="E25" s="329"/>
      <c r="F25" s="330"/>
      <c r="G25" s="330"/>
      <c r="H25" s="330"/>
      <c r="I25" s="330"/>
      <c r="J25" s="330"/>
      <c r="K25" s="330"/>
      <c r="L25" s="102"/>
    </row>
    <row r="26" spans="1:12" ht="33.75" customHeight="1">
      <c r="A26" s="410"/>
      <c r="B26" s="331" t="s">
        <v>199</v>
      </c>
      <c r="C26" s="332" t="s">
        <v>524</v>
      </c>
      <c r="D26" s="116">
        <v>21</v>
      </c>
      <c r="E26" s="329"/>
      <c r="F26" s="330"/>
      <c r="G26" s="330"/>
      <c r="H26" s="330"/>
      <c r="I26" s="330"/>
      <c r="J26" s="330"/>
      <c r="K26" s="330"/>
      <c r="L26" s="102"/>
    </row>
    <row r="27" spans="1:12" ht="21.75" customHeight="1">
      <c r="A27" s="410"/>
      <c r="B27" s="408" t="s">
        <v>525</v>
      </c>
      <c r="C27" s="409"/>
      <c r="D27" s="116">
        <v>22</v>
      </c>
      <c r="E27" s="329"/>
      <c r="F27" s="330"/>
      <c r="G27" s="330"/>
      <c r="H27" s="330"/>
      <c r="I27" s="330"/>
      <c r="J27" s="330"/>
      <c r="K27" s="330"/>
      <c r="L27" s="102"/>
    </row>
    <row r="28" spans="1:12" ht="21.75" customHeight="1">
      <c r="A28" s="410"/>
      <c r="B28" s="408" t="s">
        <v>499</v>
      </c>
      <c r="C28" s="409"/>
      <c r="D28" s="116">
        <v>23</v>
      </c>
      <c r="E28" s="329"/>
      <c r="F28" s="330"/>
      <c r="G28" s="330"/>
      <c r="H28" s="330"/>
      <c r="I28" s="330"/>
      <c r="J28" s="330"/>
      <c r="K28" s="330"/>
      <c r="L28" s="102"/>
    </row>
    <row r="29" spans="1:12" ht="21.75" customHeight="1">
      <c r="A29" s="410"/>
      <c r="B29" s="408" t="s">
        <v>500</v>
      </c>
      <c r="C29" s="409"/>
      <c r="D29" s="116">
        <v>24</v>
      </c>
      <c r="E29" s="329"/>
      <c r="F29" s="330"/>
      <c r="G29" s="330"/>
      <c r="H29" s="330"/>
      <c r="I29" s="330"/>
      <c r="J29" s="330"/>
      <c r="K29" s="330"/>
      <c r="L29" s="102"/>
    </row>
    <row r="30" spans="1:12" ht="85.5" customHeight="1">
      <c r="A30" s="407" t="s">
        <v>527</v>
      </c>
      <c r="B30" s="408"/>
      <c r="C30" s="409"/>
      <c r="D30" s="116">
        <v>25</v>
      </c>
      <c r="E30" s="329"/>
      <c r="F30" s="330"/>
      <c r="G30" s="330"/>
      <c r="H30" s="330"/>
      <c r="I30" s="330"/>
      <c r="J30" s="330"/>
      <c r="K30" s="330"/>
      <c r="L30" s="102"/>
    </row>
    <row r="31" spans="1:12" ht="35.25" customHeight="1">
      <c r="A31" s="407" t="s">
        <v>415</v>
      </c>
      <c r="B31" s="408"/>
      <c r="C31" s="409"/>
      <c r="D31" s="116">
        <v>26</v>
      </c>
      <c r="E31" s="329"/>
      <c r="F31" s="330"/>
      <c r="G31" s="330"/>
      <c r="H31" s="330"/>
      <c r="I31" s="330"/>
      <c r="J31" s="330"/>
      <c r="K31" s="330"/>
      <c r="L31" s="102"/>
    </row>
    <row r="32" spans="1:12" ht="21.75" customHeight="1" thickBot="1">
      <c r="A32" s="411" t="s">
        <v>497</v>
      </c>
      <c r="B32" s="412"/>
      <c r="C32" s="413"/>
      <c r="D32" s="117">
        <v>27</v>
      </c>
      <c r="E32" s="333"/>
      <c r="F32" s="334"/>
      <c r="G32" s="334"/>
      <c r="H32" s="334"/>
      <c r="I32" s="334"/>
      <c r="J32" s="334"/>
      <c r="K32" s="334"/>
      <c r="L32" s="207"/>
    </row>
    <row r="33" spans="1:12" ht="21" customHeight="1" thickBot="1">
      <c r="A33" s="414" t="s">
        <v>325</v>
      </c>
      <c r="B33" s="415"/>
      <c r="C33" s="416"/>
      <c r="D33" s="118">
        <v>28</v>
      </c>
      <c r="E33" s="335">
        <f>SUM(E6:E32)</f>
        <v>0</v>
      </c>
      <c r="F33" s="336">
        <f t="shared" ref="F33:L33" si="0">SUM(F6:F32)</f>
        <v>0</v>
      </c>
      <c r="G33" s="336">
        <f t="shared" si="0"/>
        <v>0</v>
      </c>
      <c r="H33" s="336">
        <f t="shared" si="0"/>
        <v>0</v>
      </c>
      <c r="I33" s="336">
        <f t="shared" si="0"/>
        <v>0</v>
      </c>
      <c r="J33" s="336">
        <f t="shared" si="0"/>
        <v>0</v>
      </c>
      <c r="K33" s="336">
        <f t="shared" si="0"/>
        <v>0</v>
      </c>
      <c r="L33" s="337">
        <f t="shared" si="0"/>
        <v>0</v>
      </c>
    </row>
  </sheetData>
  <sheetProtection sheet="1" objects="1" scenarios="1"/>
  <mergeCells count="35">
    <mergeCell ref="A1:L1"/>
    <mergeCell ref="A2:L2"/>
    <mergeCell ref="A3:C4"/>
    <mergeCell ref="D3:D4"/>
    <mergeCell ref="E3:E4"/>
    <mergeCell ref="F3:K3"/>
    <mergeCell ref="A5:C5"/>
    <mergeCell ref="A6:C6"/>
    <mergeCell ref="A7:A11"/>
    <mergeCell ref="B7:C7"/>
    <mergeCell ref="B9:C9"/>
    <mergeCell ref="B10:C10"/>
    <mergeCell ref="B11:C11"/>
    <mergeCell ref="A30:C30"/>
    <mergeCell ref="A31:C31"/>
    <mergeCell ref="A32:C32"/>
    <mergeCell ref="A33:C33"/>
    <mergeCell ref="A12:C12"/>
    <mergeCell ref="A13:A17"/>
    <mergeCell ref="B13:C13"/>
    <mergeCell ref="B15:C15"/>
    <mergeCell ref="B16:C16"/>
    <mergeCell ref="B17:C17"/>
    <mergeCell ref="A18:C18"/>
    <mergeCell ref="A19:A23"/>
    <mergeCell ref="B19:C19"/>
    <mergeCell ref="B21:C21"/>
    <mergeCell ref="B22:C22"/>
    <mergeCell ref="B23:C23"/>
    <mergeCell ref="A24:C24"/>
    <mergeCell ref="A25:A29"/>
    <mergeCell ref="B25:C25"/>
    <mergeCell ref="B27:C27"/>
    <mergeCell ref="B28:C28"/>
    <mergeCell ref="B29:C29"/>
  </mergeCells>
  <phoneticPr fontId="85" type="noConversion"/>
  <dataValidations count="1">
    <dataValidation type="whole" operator="notBetween" allowBlank="1" showInputMessage="1" showErrorMessage="1" errorTitle="Робота органів слідства" sqref="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topLeftCell="A16" workbookViewId="0">
      <selection activeCell="G28" sqref="G28"/>
    </sheetView>
  </sheetViews>
  <sheetFormatPr defaultColWidth="9" defaultRowHeight="12.75"/>
  <cols>
    <col min="1" max="1" width="5.625" style="89" customWidth="1"/>
    <col min="2" max="2" width="9.75" style="89" customWidth="1"/>
    <col min="3" max="3" width="6.25" style="89" customWidth="1"/>
    <col min="4" max="4" width="23.25" style="89" customWidth="1"/>
    <col min="5" max="5" width="26.75" style="89" customWidth="1"/>
    <col min="6" max="6" width="2.875" style="89" bestFit="1" customWidth="1"/>
    <col min="7" max="7" width="12.125" style="89" customWidth="1"/>
    <col min="8" max="16384" width="9" style="89"/>
  </cols>
  <sheetData>
    <row r="1" spans="1:9" ht="16.5" thickBot="1">
      <c r="A1" s="90" t="s">
        <v>417</v>
      </c>
      <c r="B1" s="91"/>
      <c r="C1" s="91"/>
      <c r="D1" s="91"/>
      <c r="E1" s="91"/>
    </row>
    <row r="2" spans="1:9" ht="39" customHeight="1" thickBot="1">
      <c r="A2" s="452"/>
      <c r="B2" s="453"/>
      <c r="C2" s="453"/>
      <c r="D2" s="453"/>
      <c r="E2" s="454"/>
      <c r="F2" s="146" t="s">
        <v>328</v>
      </c>
      <c r="G2" s="147"/>
    </row>
    <row r="3" spans="1:9" ht="13.5" thickBot="1">
      <c r="A3" s="468" t="s">
        <v>323</v>
      </c>
      <c r="B3" s="469"/>
      <c r="C3" s="469"/>
      <c r="D3" s="469"/>
      <c r="E3" s="470"/>
      <c r="F3" s="216" t="s">
        <v>324</v>
      </c>
      <c r="G3" s="216">
        <v>1</v>
      </c>
    </row>
    <row r="4" spans="1:9" ht="18" customHeight="1">
      <c r="A4" s="476" t="s">
        <v>425</v>
      </c>
      <c r="B4" s="477"/>
      <c r="C4" s="477"/>
      <c r="D4" s="477"/>
      <c r="E4" s="478"/>
      <c r="F4" s="140">
        <v>1</v>
      </c>
      <c r="G4" s="150">
        <v>269</v>
      </c>
      <c r="I4" s="208"/>
    </row>
    <row r="5" spans="1:9" ht="33" customHeight="1">
      <c r="A5" s="448" t="s">
        <v>426</v>
      </c>
      <c r="B5" s="446"/>
      <c r="C5" s="446"/>
      <c r="D5" s="446"/>
      <c r="E5" s="447"/>
      <c r="F5" s="220">
        <v>2</v>
      </c>
      <c r="G5" s="151">
        <v>1076</v>
      </c>
      <c r="I5" s="208"/>
    </row>
    <row r="6" spans="1:9" ht="18" customHeight="1">
      <c r="A6" s="479" t="s">
        <v>199</v>
      </c>
      <c r="B6" s="446" t="s">
        <v>859</v>
      </c>
      <c r="C6" s="446"/>
      <c r="D6" s="446"/>
      <c r="E6" s="447"/>
      <c r="F6" s="220">
        <v>3</v>
      </c>
      <c r="G6" s="151">
        <v>284</v>
      </c>
      <c r="I6" s="208"/>
    </row>
    <row r="7" spans="1:9" ht="18" customHeight="1">
      <c r="A7" s="480"/>
      <c r="B7" s="446" t="s">
        <v>860</v>
      </c>
      <c r="C7" s="446"/>
      <c r="D7" s="446"/>
      <c r="E7" s="447"/>
      <c r="F7" s="220">
        <v>4</v>
      </c>
      <c r="G7" s="151">
        <v>9</v>
      </c>
      <c r="I7" s="208"/>
    </row>
    <row r="8" spans="1:9" ht="18" customHeight="1">
      <c r="A8" s="448" t="s">
        <v>427</v>
      </c>
      <c r="B8" s="446"/>
      <c r="C8" s="446"/>
      <c r="D8" s="446"/>
      <c r="E8" s="447"/>
      <c r="F8" s="220">
        <v>5</v>
      </c>
      <c r="G8" s="151">
        <v>358</v>
      </c>
      <c r="I8" s="208"/>
    </row>
    <row r="9" spans="1:9" ht="18" customHeight="1">
      <c r="A9" s="148" t="s">
        <v>420</v>
      </c>
      <c r="B9" s="446" t="s">
        <v>428</v>
      </c>
      <c r="C9" s="446"/>
      <c r="D9" s="446"/>
      <c r="E9" s="447"/>
      <c r="F9" s="220">
        <v>6</v>
      </c>
      <c r="G9" s="151">
        <v>142</v>
      </c>
      <c r="I9" s="208"/>
    </row>
    <row r="10" spans="1:9" ht="18" customHeight="1">
      <c r="A10" s="455" t="s">
        <v>429</v>
      </c>
      <c r="B10" s="446" t="s">
        <v>431</v>
      </c>
      <c r="C10" s="446"/>
      <c r="D10" s="446"/>
      <c r="E10" s="447"/>
      <c r="F10" s="220">
        <v>7</v>
      </c>
      <c r="G10" s="151">
        <v>6</v>
      </c>
      <c r="I10" s="208"/>
    </row>
    <row r="11" spans="1:9" ht="18" customHeight="1">
      <c r="A11" s="455"/>
      <c r="B11" s="481" t="s">
        <v>432</v>
      </c>
      <c r="C11" s="446" t="s">
        <v>433</v>
      </c>
      <c r="D11" s="446"/>
      <c r="E11" s="447"/>
      <c r="F11" s="220">
        <v>8</v>
      </c>
      <c r="G11" s="151">
        <v>275</v>
      </c>
      <c r="I11" s="208"/>
    </row>
    <row r="12" spans="1:9" ht="18" customHeight="1">
      <c r="A12" s="455"/>
      <c r="B12" s="482"/>
      <c r="C12" s="442" t="s">
        <v>420</v>
      </c>
      <c r="D12" s="443" t="s">
        <v>435</v>
      </c>
      <c r="E12" s="444"/>
      <c r="F12" s="220">
        <v>9</v>
      </c>
      <c r="G12" s="151">
        <v>3</v>
      </c>
      <c r="I12" s="208"/>
    </row>
    <row r="13" spans="1:9" ht="18" customHeight="1">
      <c r="A13" s="455"/>
      <c r="B13" s="482"/>
      <c r="C13" s="442"/>
      <c r="D13" s="443" t="s">
        <v>436</v>
      </c>
      <c r="E13" s="444"/>
      <c r="F13" s="220">
        <v>10</v>
      </c>
      <c r="G13" s="151">
        <v>73</v>
      </c>
      <c r="I13" s="208"/>
    </row>
    <row r="14" spans="1:9" ht="18" customHeight="1">
      <c r="A14" s="455"/>
      <c r="B14" s="482"/>
      <c r="C14" s="446" t="s">
        <v>437</v>
      </c>
      <c r="D14" s="446"/>
      <c r="E14" s="447"/>
      <c r="F14" s="220">
        <v>11</v>
      </c>
      <c r="G14" s="151">
        <v>1</v>
      </c>
      <c r="I14" s="208"/>
    </row>
    <row r="15" spans="1:9" ht="33" customHeight="1">
      <c r="A15" s="455"/>
      <c r="B15" s="483"/>
      <c r="C15" s="446" t="s">
        <v>438</v>
      </c>
      <c r="D15" s="446"/>
      <c r="E15" s="447"/>
      <c r="F15" s="220">
        <v>12</v>
      </c>
      <c r="G15" s="151">
        <v>4</v>
      </c>
      <c r="I15" s="208"/>
    </row>
    <row r="16" spans="1:9" ht="18" customHeight="1">
      <c r="A16" s="455"/>
      <c r="B16" s="446" t="s">
        <v>439</v>
      </c>
      <c r="C16" s="446"/>
      <c r="D16" s="446"/>
      <c r="E16" s="447"/>
      <c r="F16" s="220">
        <v>13</v>
      </c>
      <c r="G16" s="151">
        <v>78</v>
      </c>
      <c r="I16" s="208"/>
    </row>
    <row r="17" spans="1:9" ht="18" customHeight="1">
      <c r="A17" s="455"/>
      <c r="B17" s="98" t="s">
        <v>199</v>
      </c>
      <c r="C17" s="443" t="s">
        <v>440</v>
      </c>
      <c r="D17" s="443"/>
      <c r="E17" s="444"/>
      <c r="F17" s="220">
        <v>14</v>
      </c>
      <c r="G17" s="151">
        <v>11</v>
      </c>
      <c r="I17" s="208"/>
    </row>
    <row r="18" spans="1:9" ht="18" customHeight="1">
      <c r="A18" s="448" t="s">
        <v>445</v>
      </c>
      <c r="B18" s="446"/>
      <c r="C18" s="446"/>
      <c r="D18" s="446"/>
      <c r="E18" s="447"/>
      <c r="F18" s="220">
        <v>15</v>
      </c>
      <c r="G18" s="151">
        <v>87</v>
      </c>
      <c r="I18" s="208"/>
    </row>
    <row r="19" spans="1:9" ht="18" customHeight="1">
      <c r="A19" s="448" t="s">
        <v>446</v>
      </c>
      <c r="B19" s="446"/>
      <c r="C19" s="446"/>
      <c r="D19" s="446"/>
      <c r="E19" s="447"/>
      <c r="F19" s="220">
        <v>16</v>
      </c>
      <c r="G19" s="151">
        <v>14</v>
      </c>
      <c r="I19" s="208"/>
    </row>
    <row r="20" spans="1:9" ht="18" customHeight="1">
      <c r="A20" s="448" t="s">
        <v>447</v>
      </c>
      <c r="B20" s="446"/>
      <c r="C20" s="446"/>
      <c r="D20" s="446"/>
      <c r="E20" s="447"/>
      <c r="F20" s="220">
        <v>17</v>
      </c>
      <c r="G20" s="151">
        <v>283</v>
      </c>
      <c r="I20" s="208"/>
    </row>
    <row r="21" spans="1:9" ht="18" customHeight="1">
      <c r="A21" s="445" t="s">
        <v>199</v>
      </c>
      <c r="B21" s="446" t="s">
        <v>448</v>
      </c>
      <c r="C21" s="446"/>
      <c r="D21" s="446"/>
      <c r="E21" s="447"/>
      <c r="F21" s="220">
        <v>18</v>
      </c>
      <c r="G21" s="151">
        <v>3</v>
      </c>
      <c r="I21" s="208"/>
    </row>
    <row r="22" spans="1:9" ht="33" customHeight="1">
      <c r="A22" s="445"/>
      <c r="B22" s="446" t="s">
        <v>449</v>
      </c>
      <c r="C22" s="446"/>
      <c r="D22" s="446"/>
      <c r="E22" s="447"/>
      <c r="F22" s="220">
        <v>19</v>
      </c>
      <c r="G22" s="151">
        <v>279</v>
      </c>
      <c r="I22" s="208"/>
    </row>
    <row r="23" spans="1:9" ht="33" customHeight="1">
      <c r="A23" s="445"/>
      <c r="B23" s="446" t="s">
        <v>450</v>
      </c>
      <c r="C23" s="446"/>
      <c r="D23" s="446"/>
      <c r="E23" s="447"/>
      <c r="F23" s="220">
        <v>20</v>
      </c>
      <c r="G23" s="151">
        <v>1</v>
      </c>
      <c r="I23" s="208"/>
    </row>
    <row r="24" spans="1:9" ht="18" customHeight="1">
      <c r="A24" s="448" t="s">
        <v>451</v>
      </c>
      <c r="B24" s="446"/>
      <c r="C24" s="446"/>
      <c r="D24" s="446"/>
      <c r="E24" s="447"/>
      <c r="F24" s="220">
        <v>21</v>
      </c>
      <c r="G24" s="151">
        <v>603</v>
      </c>
      <c r="I24" s="208"/>
    </row>
    <row r="25" spans="1:9" ht="18" customHeight="1">
      <c r="A25" s="148" t="s">
        <v>199</v>
      </c>
      <c r="B25" s="446" t="s">
        <v>452</v>
      </c>
      <c r="C25" s="446"/>
      <c r="D25" s="446"/>
      <c r="E25" s="447"/>
      <c r="F25" s="220">
        <v>22</v>
      </c>
      <c r="G25" s="151">
        <v>53</v>
      </c>
      <c r="I25" s="208"/>
    </row>
    <row r="26" spans="1:9" ht="33" customHeight="1">
      <c r="A26" s="456" t="s">
        <v>455</v>
      </c>
      <c r="B26" s="443"/>
      <c r="C26" s="443"/>
      <c r="D26" s="443"/>
      <c r="E26" s="96" t="s">
        <v>453</v>
      </c>
      <c r="F26" s="220">
        <v>23</v>
      </c>
      <c r="G26" s="151">
        <v>8</v>
      </c>
      <c r="I26" s="208"/>
    </row>
    <row r="27" spans="1:9" ht="33" customHeight="1">
      <c r="A27" s="456"/>
      <c r="B27" s="443"/>
      <c r="C27" s="443"/>
      <c r="D27" s="443"/>
      <c r="E27" s="96" t="s">
        <v>454</v>
      </c>
      <c r="F27" s="220">
        <v>24</v>
      </c>
      <c r="G27" s="151"/>
      <c r="I27" s="208"/>
    </row>
    <row r="28" spans="1:9" ht="18" customHeight="1">
      <c r="A28" s="448" t="s">
        <v>456</v>
      </c>
      <c r="B28" s="446"/>
      <c r="C28" s="446"/>
      <c r="D28" s="446"/>
      <c r="E28" s="447"/>
      <c r="F28" s="220">
        <v>25</v>
      </c>
      <c r="G28" s="151">
        <v>13</v>
      </c>
      <c r="I28" s="208"/>
    </row>
    <row r="29" spans="1:9" ht="18" customHeight="1">
      <c r="A29" s="445" t="s">
        <v>457</v>
      </c>
      <c r="B29" s="442"/>
      <c r="C29" s="457" t="s">
        <v>458</v>
      </c>
      <c r="D29" s="457"/>
      <c r="E29" s="458"/>
      <c r="F29" s="220">
        <v>26</v>
      </c>
      <c r="G29" s="151">
        <v>5</v>
      </c>
      <c r="I29" s="208"/>
    </row>
    <row r="30" spans="1:9" ht="18" customHeight="1">
      <c r="A30" s="445"/>
      <c r="B30" s="442"/>
      <c r="C30" s="457" t="s">
        <v>459</v>
      </c>
      <c r="D30" s="457"/>
      <c r="E30" s="458"/>
      <c r="F30" s="220">
        <v>27</v>
      </c>
      <c r="G30" s="151"/>
      <c r="I30" s="208"/>
    </row>
    <row r="31" spans="1:9" ht="18" customHeight="1" thickBot="1">
      <c r="A31" s="436" t="s">
        <v>493</v>
      </c>
      <c r="B31" s="437"/>
      <c r="C31" s="437"/>
      <c r="D31" s="437"/>
      <c r="E31" s="438"/>
      <c r="F31" s="221">
        <v>28</v>
      </c>
      <c r="G31" s="152"/>
      <c r="I31" s="208"/>
    </row>
    <row r="32" spans="1:9" ht="17.100000000000001" customHeight="1" thickBot="1">
      <c r="A32" s="439" t="s">
        <v>325</v>
      </c>
      <c r="B32" s="440"/>
      <c r="C32" s="440"/>
      <c r="D32" s="440"/>
      <c r="E32" s="441"/>
      <c r="F32" s="216">
        <v>29</v>
      </c>
      <c r="G32" s="153">
        <f>SUM(G4:G31)</f>
        <v>3938</v>
      </c>
      <c r="I32" s="208"/>
    </row>
    <row r="33" spans="1:9" ht="26.25" customHeight="1" thickBot="1">
      <c r="A33" s="90" t="s">
        <v>418</v>
      </c>
      <c r="B33" s="91"/>
      <c r="C33" s="91"/>
      <c r="D33" s="91"/>
      <c r="E33" s="91"/>
      <c r="F33" s="91"/>
      <c r="G33" s="91"/>
      <c r="I33" s="208"/>
    </row>
    <row r="34" spans="1:9" ht="70.5" customHeight="1" thickBot="1">
      <c r="A34" s="449"/>
      <c r="B34" s="450"/>
      <c r="C34" s="450"/>
      <c r="D34" s="450"/>
      <c r="E34" s="451"/>
      <c r="F34" s="146" t="s">
        <v>328</v>
      </c>
      <c r="G34" s="219" t="s">
        <v>424</v>
      </c>
    </row>
    <row r="35" spans="1:9" ht="14.25" customHeight="1" thickBot="1">
      <c r="A35" s="468" t="s">
        <v>323</v>
      </c>
      <c r="B35" s="469"/>
      <c r="C35" s="469"/>
      <c r="D35" s="469"/>
      <c r="E35" s="470"/>
      <c r="F35" s="216" t="s">
        <v>324</v>
      </c>
      <c r="G35" s="216">
        <v>1</v>
      </c>
    </row>
    <row r="36" spans="1:9" ht="21" customHeight="1" thickBot="1">
      <c r="A36" s="465" t="s">
        <v>419</v>
      </c>
      <c r="B36" s="466"/>
      <c r="C36" s="466"/>
      <c r="D36" s="466"/>
      <c r="E36" s="467"/>
      <c r="F36" s="216">
        <v>1</v>
      </c>
      <c r="G36" s="155">
        <v>356</v>
      </c>
    </row>
    <row r="37" spans="1:9" ht="18" customHeight="1">
      <c r="A37" s="154" t="s">
        <v>420</v>
      </c>
      <c r="B37" s="459" t="s">
        <v>421</v>
      </c>
      <c r="C37" s="459"/>
      <c r="D37" s="459"/>
      <c r="E37" s="460"/>
      <c r="F37" s="217">
        <v>2</v>
      </c>
      <c r="G37" s="156">
        <v>5</v>
      </c>
    </row>
    <row r="38" spans="1:9" ht="18" customHeight="1">
      <c r="A38" s="461" t="s">
        <v>422</v>
      </c>
      <c r="B38" s="462"/>
      <c r="C38" s="443" t="s">
        <v>339</v>
      </c>
      <c r="D38" s="443"/>
      <c r="E38" s="444"/>
      <c r="F38" s="217">
        <v>3</v>
      </c>
      <c r="G38" s="151">
        <v>4</v>
      </c>
    </row>
    <row r="39" spans="1:9" ht="18" customHeight="1">
      <c r="A39" s="461"/>
      <c r="B39" s="462"/>
      <c r="C39" s="443" t="s">
        <v>423</v>
      </c>
      <c r="D39" s="443"/>
      <c r="E39" s="444"/>
      <c r="F39" s="217">
        <v>4</v>
      </c>
      <c r="G39" s="151">
        <v>1</v>
      </c>
    </row>
    <row r="40" spans="1:9" ht="18" customHeight="1" thickBot="1">
      <c r="A40" s="463"/>
      <c r="B40" s="464"/>
      <c r="C40" s="474" t="s">
        <v>340</v>
      </c>
      <c r="D40" s="474"/>
      <c r="E40" s="475"/>
      <c r="F40" s="217">
        <v>5</v>
      </c>
      <c r="G40" s="151"/>
    </row>
    <row r="41" spans="1:9" ht="16.5" customHeight="1" thickBot="1">
      <c r="A41" s="471" t="s">
        <v>325</v>
      </c>
      <c r="B41" s="472"/>
      <c r="C41" s="472"/>
      <c r="D41" s="472"/>
      <c r="E41" s="473"/>
      <c r="F41" s="216">
        <v>6</v>
      </c>
      <c r="G41" s="153">
        <f>SUM(G36:G40)</f>
        <v>366</v>
      </c>
    </row>
    <row r="43" spans="1:9" ht="15.75">
      <c r="F43" s="105"/>
      <c r="G43" s="105"/>
    </row>
  </sheetData>
  <sheetProtection sheet="1" objects="1" scenarios="1"/>
  <mergeCells count="45">
    <mergeCell ref="A3:E3"/>
    <mergeCell ref="A4:E4"/>
    <mergeCell ref="A5:E5"/>
    <mergeCell ref="B6:E6"/>
    <mergeCell ref="A6:A7"/>
    <mergeCell ref="B7:E7"/>
    <mergeCell ref="B37:E37"/>
    <mergeCell ref="A38:B40"/>
    <mergeCell ref="A36:E36"/>
    <mergeCell ref="A35:E35"/>
    <mergeCell ref="A41:E41"/>
    <mergeCell ref="C40:E40"/>
    <mergeCell ref="C39:E39"/>
    <mergeCell ref="C38:E38"/>
    <mergeCell ref="A34:E34"/>
    <mergeCell ref="A2:E2"/>
    <mergeCell ref="A10:A17"/>
    <mergeCell ref="C17:E17"/>
    <mergeCell ref="A26:D27"/>
    <mergeCell ref="B9:E9"/>
    <mergeCell ref="B10:E10"/>
    <mergeCell ref="A20:E20"/>
    <mergeCell ref="C11:E11"/>
    <mergeCell ref="C14:E14"/>
    <mergeCell ref="C29:E29"/>
    <mergeCell ref="A29:B30"/>
    <mergeCell ref="C30:E30"/>
    <mergeCell ref="A18:E18"/>
    <mergeCell ref="A8:E8"/>
    <mergeCell ref="B16:E16"/>
    <mergeCell ref="A31:E31"/>
    <mergeCell ref="A32:E32"/>
    <mergeCell ref="C12:C13"/>
    <mergeCell ref="D13:E13"/>
    <mergeCell ref="A21:A23"/>
    <mergeCell ref="B23:E23"/>
    <mergeCell ref="B21:E21"/>
    <mergeCell ref="A28:E28"/>
    <mergeCell ref="C15:E15"/>
    <mergeCell ref="D12:E12"/>
    <mergeCell ref="B25:E25"/>
    <mergeCell ref="A24:E24"/>
    <mergeCell ref="B22:E22"/>
    <mergeCell ref="A19:E19"/>
    <mergeCell ref="B11:B15"/>
  </mergeCells>
  <phoneticPr fontId="0" type="noConversion"/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50"/>
  <sheetViews>
    <sheetView showZeros="0" topLeftCell="A34" zoomScaleSheetLayoutView="85" workbookViewId="0">
      <selection activeCell="E46" sqref="E46"/>
    </sheetView>
  </sheetViews>
  <sheetFormatPr defaultColWidth="9" defaultRowHeight="12.75"/>
  <cols>
    <col min="1" max="2" width="6.75" style="89" customWidth="1"/>
    <col min="3" max="3" width="62.625" style="89" customWidth="1"/>
    <col min="4" max="4" width="2.625" style="89" bestFit="1" customWidth="1"/>
    <col min="5" max="5" width="7.75" style="89" customWidth="1"/>
    <col min="6" max="16384" width="9" style="89"/>
  </cols>
  <sheetData>
    <row r="1" spans="1:7" ht="16.5" customHeight="1" thickBot="1">
      <c r="A1" s="90" t="s">
        <v>460</v>
      </c>
      <c r="B1" s="91"/>
      <c r="C1" s="91"/>
      <c r="D1" s="91"/>
      <c r="E1" s="91"/>
    </row>
    <row r="2" spans="1:7" ht="26.25" thickBot="1">
      <c r="A2" s="144"/>
      <c r="B2" s="145"/>
      <c r="C2" s="145"/>
      <c r="D2" s="223" t="s">
        <v>328</v>
      </c>
      <c r="E2" s="147"/>
    </row>
    <row r="3" spans="1:7" ht="13.5" thickBot="1">
      <c r="A3" s="486" t="s">
        <v>323</v>
      </c>
      <c r="B3" s="487"/>
      <c r="C3" s="487"/>
      <c r="D3" s="216" t="s">
        <v>324</v>
      </c>
      <c r="E3" s="216">
        <v>1</v>
      </c>
    </row>
    <row r="4" spans="1:7" ht="18.75" customHeight="1">
      <c r="A4" s="492" t="s">
        <v>461</v>
      </c>
      <c r="B4" s="493"/>
      <c r="C4" s="214" t="s">
        <v>462</v>
      </c>
      <c r="D4" s="140">
        <v>1</v>
      </c>
      <c r="E4" s="150">
        <v>3</v>
      </c>
      <c r="G4" s="208"/>
    </row>
    <row r="5" spans="1:7" ht="18.75" customHeight="1">
      <c r="A5" s="445"/>
      <c r="B5" s="442"/>
      <c r="C5" s="215" t="s">
        <v>467</v>
      </c>
      <c r="D5" s="220">
        <v>2</v>
      </c>
      <c r="E5" s="151">
        <v>72</v>
      </c>
      <c r="G5" s="208"/>
    </row>
    <row r="6" spans="1:7" ht="18.75" customHeight="1">
      <c r="A6" s="445"/>
      <c r="B6" s="442"/>
      <c r="C6" s="215" t="s">
        <v>468</v>
      </c>
      <c r="D6" s="220">
        <v>3</v>
      </c>
      <c r="E6" s="151"/>
      <c r="G6" s="208"/>
    </row>
    <row r="7" spans="1:7" ht="18.75" customHeight="1">
      <c r="A7" s="445"/>
      <c r="B7" s="442"/>
      <c r="C7" s="215" t="s">
        <v>469</v>
      </c>
      <c r="D7" s="220">
        <v>4</v>
      </c>
      <c r="E7" s="151"/>
      <c r="G7" s="208"/>
    </row>
    <row r="8" spans="1:7" ht="18.75" customHeight="1">
      <c r="A8" s="445"/>
      <c r="B8" s="442"/>
      <c r="C8" s="215" t="s">
        <v>470</v>
      </c>
      <c r="D8" s="220">
        <v>5</v>
      </c>
      <c r="E8" s="151">
        <v>2</v>
      </c>
      <c r="G8" s="208"/>
    </row>
    <row r="9" spans="1:7" ht="18.75" customHeight="1">
      <c r="A9" s="445"/>
      <c r="B9" s="442"/>
      <c r="C9" s="215" t="s">
        <v>471</v>
      </c>
      <c r="D9" s="220">
        <v>6</v>
      </c>
      <c r="E9" s="151"/>
      <c r="G9" s="208"/>
    </row>
    <row r="10" spans="1:7" ht="18.75" customHeight="1">
      <c r="A10" s="445"/>
      <c r="B10" s="442"/>
      <c r="C10" s="215" t="s">
        <v>472</v>
      </c>
      <c r="D10" s="220">
        <v>7</v>
      </c>
      <c r="E10" s="151">
        <v>1</v>
      </c>
      <c r="G10" s="208"/>
    </row>
    <row r="11" spans="1:7" ht="18.75" customHeight="1">
      <c r="A11" s="445"/>
      <c r="B11" s="442"/>
      <c r="C11" s="215" t="s">
        <v>473</v>
      </c>
      <c r="D11" s="220">
        <v>8</v>
      </c>
      <c r="E11" s="151"/>
      <c r="G11" s="208"/>
    </row>
    <row r="12" spans="1:7" ht="50.25" customHeight="1" thickBot="1">
      <c r="A12" s="491" t="s">
        <v>485</v>
      </c>
      <c r="B12" s="474"/>
      <c r="C12" s="475"/>
      <c r="D12" s="221">
        <v>9</v>
      </c>
      <c r="E12" s="152"/>
      <c r="G12" s="208"/>
    </row>
    <row r="13" spans="1:7" ht="16.5" thickBot="1">
      <c r="A13" s="484" t="s">
        <v>325</v>
      </c>
      <c r="B13" s="485"/>
      <c r="C13" s="485"/>
      <c r="D13" s="216">
        <v>10</v>
      </c>
      <c r="E13" s="153">
        <f>SUM(E4:E12)</f>
        <v>78</v>
      </c>
      <c r="G13" s="208"/>
    </row>
    <row r="14" spans="1:7" ht="38.25" customHeight="1" thickBot="1">
      <c r="A14" s="490" t="s">
        <v>483</v>
      </c>
      <c r="B14" s="490"/>
      <c r="C14" s="490"/>
      <c r="D14" s="490"/>
      <c r="E14" s="490"/>
      <c r="G14" s="208"/>
    </row>
    <row r="15" spans="1:7" ht="26.25" thickBot="1">
      <c r="A15" s="144"/>
      <c r="B15" s="145"/>
      <c r="C15" s="145"/>
      <c r="D15" s="223" t="s">
        <v>328</v>
      </c>
      <c r="E15" s="147"/>
      <c r="G15" s="208"/>
    </row>
    <row r="16" spans="1:7" ht="13.5" thickBot="1">
      <c r="A16" s="486" t="s">
        <v>323</v>
      </c>
      <c r="B16" s="487"/>
      <c r="C16" s="487"/>
      <c r="D16" s="218" t="s">
        <v>324</v>
      </c>
      <c r="E16" s="216">
        <v>1</v>
      </c>
      <c r="G16" s="208"/>
    </row>
    <row r="17" spans="1:7" ht="35.25" customHeight="1">
      <c r="A17" s="488" t="s">
        <v>528</v>
      </c>
      <c r="B17" s="459"/>
      <c r="C17" s="460"/>
      <c r="D17" s="140">
        <v>1</v>
      </c>
      <c r="E17" s="150">
        <v>1</v>
      </c>
      <c r="G17" s="208"/>
    </row>
    <row r="18" spans="1:7" ht="19.5" customHeight="1">
      <c r="A18" s="489" t="s">
        <v>199</v>
      </c>
      <c r="B18" s="443" t="s">
        <v>475</v>
      </c>
      <c r="C18" s="444"/>
      <c r="D18" s="220">
        <v>2</v>
      </c>
      <c r="E18" s="151"/>
      <c r="G18" s="208"/>
    </row>
    <row r="19" spans="1:7" ht="19.5" customHeight="1">
      <c r="A19" s="489"/>
      <c r="B19" s="443" t="s">
        <v>476</v>
      </c>
      <c r="C19" s="444"/>
      <c r="D19" s="220">
        <v>3</v>
      </c>
      <c r="E19" s="151"/>
      <c r="G19" s="208"/>
    </row>
    <row r="20" spans="1:7" ht="35.25" customHeight="1">
      <c r="A20" s="456" t="s">
        <v>529</v>
      </c>
      <c r="B20" s="443"/>
      <c r="C20" s="444"/>
      <c r="D20" s="220">
        <v>4</v>
      </c>
      <c r="E20" s="151"/>
      <c r="G20" s="208"/>
    </row>
    <row r="21" spans="1:7" ht="19.5" customHeight="1">
      <c r="A21" s="148" t="s">
        <v>199</v>
      </c>
      <c r="B21" s="443" t="s">
        <v>861</v>
      </c>
      <c r="C21" s="444"/>
      <c r="D21" s="220">
        <v>5</v>
      </c>
      <c r="E21" s="151"/>
      <c r="G21" s="208"/>
    </row>
    <row r="22" spans="1:7" ht="30.75" customHeight="1">
      <c r="A22" s="456" t="s">
        <v>530</v>
      </c>
      <c r="B22" s="443"/>
      <c r="C22" s="444"/>
      <c r="D22" s="220">
        <v>6</v>
      </c>
      <c r="E22" s="151"/>
      <c r="G22" s="208"/>
    </row>
    <row r="23" spans="1:7" ht="19.5" customHeight="1">
      <c r="A23" s="489" t="s">
        <v>199</v>
      </c>
      <c r="B23" s="443" t="s">
        <v>475</v>
      </c>
      <c r="C23" s="444"/>
      <c r="D23" s="220">
        <v>7</v>
      </c>
      <c r="E23" s="151"/>
      <c r="G23" s="208"/>
    </row>
    <row r="24" spans="1:7" ht="19.5" customHeight="1">
      <c r="A24" s="489"/>
      <c r="B24" s="443" t="s">
        <v>476</v>
      </c>
      <c r="C24" s="444"/>
      <c r="D24" s="220">
        <v>8</v>
      </c>
      <c r="E24" s="151"/>
      <c r="G24" s="208"/>
    </row>
    <row r="25" spans="1:7" ht="50.25" customHeight="1">
      <c r="A25" s="456" t="s">
        <v>531</v>
      </c>
      <c r="B25" s="443"/>
      <c r="C25" s="444"/>
      <c r="D25" s="220">
        <v>9</v>
      </c>
      <c r="E25" s="151"/>
      <c r="G25" s="208"/>
    </row>
    <row r="26" spans="1:7" ht="19.5" customHeight="1">
      <c r="A26" s="148" t="s">
        <v>199</v>
      </c>
      <c r="B26" s="443" t="s">
        <v>861</v>
      </c>
      <c r="C26" s="444"/>
      <c r="D26" s="220">
        <v>10</v>
      </c>
      <c r="E26" s="151"/>
      <c r="G26" s="208"/>
    </row>
    <row r="27" spans="1:7" ht="35.25" customHeight="1">
      <c r="A27" s="456" t="s">
        <v>532</v>
      </c>
      <c r="B27" s="443"/>
      <c r="C27" s="444"/>
      <c r="D27" s="220">
        <v>11</v>
      </c>
      <c r="E27" s="151"/>
      <c r="G27" s="208"/>
    </row>
    <row r="28" spans="1:7" ht="19.5" customHeight="1">
      <c r="A28" s="489" t="s">
        <v>199</v>
      </c>
      <c r="B28" s="443" t="s">
        <v>475</v>
      </c>
      <c r="C28" s="444"/>
      <c r="D28" s="220">
        <v>12</v>
      </c>
      <c r="E28" s="151"/>
      <c r="G28" s="208"/>
    </row>
    <row r="29" spans="1:7" ht="19.5" customHeight="1">
      <c r="A29" s="489"/>
      <c r="B29" s="443" t="s">
        <v>476</v>
      </c>
      <c r="C29" s="444"/>
      <c r="D29" s="220">
        <v>13</v>
      </c>
      <c r="E29" s="151"/>
      <c r="G29" s="208"/>
    </row>
    <row r="30" spans="1:7" ht="50.25" customHeight="1">
      <c r="A30" s="456" t="s">
        <v>533</v>
      </c>
      <c r="B30" s="443"/>
      <c r="C30" s="444"/>
      <c r="D30" s="220">
        <v>14</v>
      </c>
      <c r="E30" s="151"/>
      <c r="G30" s="208"/>
    </row>
    <row r="31" spans="1:7" ht="19.5" customHeight="1">
      <c r="A31" s="148" t="s">
        <v>199</v>
      </c>
      <c r="B31" s="443" t="s">
        <v>475</v>
      </c>
      <c r="C31" s="444"/>
      <c r="D31" s="220">
        <v>15</v>
      </c>
      <c r="E31" s="151"/>
      <c r="G31" s="208"/>
    </row>
    <row r="32" spans="1:7" ht="50.25" customHeight="1">
      <c r="A32" s="456" t="s">
        <v>534</v>
      </c>
      <c r="B32" s="443"/>
      <c r="C32" s="444"/>
      <c r="D32" s="220">
        <v>16</v>
      </c>
      <c r="E32" s="151"/>
      <c r="G32" s="208"/>
    </row>
    <row r="33" spans="1:7" ht="19.5" customHeight="1">
      <c r="A33" s="148" t="s">
        <v>199</v>
      </c>
      <c r="B33" s="443" t="s">
        <v>475</v>
      </c>
      <c r="C33" s="444"/>
      <c r="D33" s="220">
        <v>17</v>
      </c>
      <c r="E33" s="151"/>
      <c r="G33" s="208"/>
    </row>
    <row r="34" spans="1:7" ht="35.25" customHeight="1">
      <c r="A34" s="456" t="s">
        <v>535</v>
      </c>
      <c r="B34" s="443"/>
      <c r="C34" s="444"/>
      <c r="D34" s="220">
        <v>18</v>
      </c>
      <c r="E34" s="151"/>
      <c r="G34" s="208"/>
    </row>
    <row r="35" spans="1:7" ht="19.5" customHeight="1" thickBot="1">
      <c r="A35" s="224" t="s">
        <v>199</v>
      </c>
      <c r="B35" s="474" t="s">
        <v>475</v>
      </c>
      <c r="C35" s="475"/>
      <c r="D35" s="221">
        <v>19</v>
      </c>
      <c r="E35" s="152"/>
      <c r="G35" s="208"/>
    </row>
    <row r="36" spans="1:7" ht="18" customHeight="1" thickBot="1">
      <c r="A36" s="484" t="s">
        <v>325</v>
      </c>
      <c r="B36" s="485"/>
      <c r="C36" s="485"/>
      <c r="D36" s="218">
        <v>20</v>
      </c>
      <c r="E36" s="153">
        <f>SUM(E17:E35)</f>
        <v>1</v>
      </c>
      <c r="G36" s="208"/>
    </row>
    <row r="37" spans="1:7" ht="27" customHeight="1" thickBot="1">
      <c r="A37" s="495" t="s">
        <v>484</v>
      </c>
      <c r="B37" s="495"/>
      <c r="C37" s="495"/>
      <c r="D37" s="495"/>
      <c r="E37" s="495"/>
      <c r="G37" s="208"/>
    </row>
    <row r="38" spans="1:7" ht="26.25" thickBot="1">
      <c r="A38" s="144"/>
      <c r="B38" s="145"/>
      <c r="C38" s="145"/>
      <c r="D38" s="223" t="s">
        <v>328</v>
      </c>
      <c r="E38" s="147"/>
      <c r="G38" s="208"/>
    </row>
    <row r="39" spans="1:7" ht="13.5" thickBot="1">
      <c r="A39" s="486" t="s">
        <v>323</v>
      </c>
      <c r="B39" s="487"/>
      <c r="C39" s="487"/>
      <c r="D39" s="216" t="s">
        <v>324</v>
      </c>
      <c r="E39" s="216">
        <v>1</v>
      </c>
      <c r="G39" s="208"/>
    </row>
    <row r="40" spans="1:7" ht="24" customHeight="1">
      <c r="A40" s="488" t="s">
        <v>479</v>
      </c>
      <c r="B40" s="459"/>
      <c r="C40" s="460"/>
      <c r="D40" s="140">
        <v>1</v>
      </c>
      <c r="E40" s="150">
        <v>874</v>
      </c>
      <c r="G40" s="208"/>
    </row>
    <row r="41" spans="1:7" ht="24" customHeight="1">
      <c r="A41" s="149" t="s">
        <v>420</v>
      </c>
      <c r="B41" s="443" t="s">
        <v>313</v>
      </c>
      <c r="C41" s="444"/>
      <c r="D41" s="220">
        <v>2</v>
      </c>
      <c r="E41" s="151">
        <v>72</v>
      </c>
      <c r="G41" s="208"/>
    </row>
    <row r="42" spans="1:7" ht="37.5" customHeight="1">
      <c r="A42" s="445" t="s">
        <v>199</v>
      </c>
      <c r="B42" s="443" t="s">
        <v>480</v>
      </c>
      <c r="C42" s="444"/>
      <c r="D42" s="220">
        <v>3</v>
      </c>
      <c r="E42" s="151">
        <v>2</v>
      </c>
      <c r="G42" s="208"/>
    </row>
    <row r="43" spans="1:7" ht="24" customHeight="1">
      <c r="A43" s="445"/>
      <c r="B43" s="98" t="s">
        <v>420</v>
      </c>
      <c r="C43" s="215" t="s">
        <v>313</v>
      </c>
      <c r="D43" s="220">
        <v>4</v>
      </c>
      <c r="E43" s="151"/>
      <c r="G43" s="208"/>
    </row>
    <row r="44" spans="1:7" ht="24" customHeight="1">
      <c r="A44" s="445"/>
      <c r="B44" s="443" t="s">
        <v>481</v>
      </c>
      <c r="C44" s="444"/>
      <c r="D44" s="220">
        <v>5</v>
      </c>
      <c r="E44" s="151">
        <v>871</v>
      </c>
      <c r="G44" s="208"/>
    </row>
    <row r="45" spans="1:7" ht="24" customHeight="1">
      <c r="A45" s="445"/>
      <c r="B45" s="98" t="s">
        <v>420</v>
      </c>
      <c r="C45" s="215" t="s">
        <v>313</v>
      </c>
      <c r="D45" s="220">
        <v>6</v>
      </c>
      <c r="E45" s="151">
        <v>71</v>
      </c>
      <c r="G45" s="208"/>
    </row>
    <row r="46" spans="1:7" ht="37.5" customHeight="1">
      <c r="A46" s="445"/>
      <c r="B46" s="443" t="s">
        <v>482</v>
      </c>
      <c r="C46" s="444"/>
      <c r="D46" s="220">
        <v>7</v>
      </c>
      <c r="E46" s="151">
        <v>1</v>
      </c>
      <c r="G46" s="208"/>
    </row>
    <row r="47" spans="1:7" ht="24" customHeight="1" thickBot="1">
      <c r="A47" s="494"/>
      <c r="B47" s="222" t="s">
        <v>420</v>
      </c>
      <c r="C47" s="213" t="s">
        <v>313</v>
      </c>
      <c r="D47" s="221">
        <v>8</v>
      </c>
      <c r="E47" s="152">
        <v>1</v>
      </c>
      <c r="G47" s="208"/>
    </row>
    <row r="48" spans="1:7" ht="16.5" thickBot="1">
      <c r="A48" s="484" t="s">
        <v>325</v>
      </c>
      <c r="B48" s="485"/>
      <c r="C48" s="485"/>
      <c r="D48" s="216">
        <v>9</v>
      </c>
      <c r="E48" s="153">
        <f>SUM(E40:E47)</f>
        <v>1892</v>
      </c>
    </row>
    <row r="50" spans="5:5" ht="15.75">
      <c r="E50" s="105"/>
    </row>
  </sheetData>
  <sheetProtection sheet="1" objects="1" scenarios="1"/>
  <mergeCells count="38">
    <mergeCell ref="A18:A19"/>
    <mergeCell ref="B19:C19"/>
    <mergeCell ref="B18:C18"/>
    <mergeCell ref="A22:C22"/>
    <mergeCell ref="A20:C20"/>
    <mergeCell ref="A42:A47"/>
    <mergeCell ref="B21:C21"/>
    <mergeCell ref="A36:C36"/>
    <mergeCell ref="B23:C23"/>
    <mergeCell ref="B31:C31"/>
    <mergeCell ref="A27:C27"/>
    <mergeCell ref="B42:C42"/>
    <mergeCell ref="A37:E37"/>
    <mergeCell ref="B29:C29"/>
    <mergeCell ref="A30:C30"/>
    <mergeCell ref="A3:C3"/>
    <mergeCell ref="A16:C16"/>
    <mergeCell ref="A17:C17"/>
    <mergeCell ref="A13:C13"/>
    <mergeCell ref="A14:E14"/>
    <mergeCell ref="A12:C12"/>
    <mergeCell ref="A4:B11"/>
    <mergeCell ref="A48:C48"/>
    <mergeCell ref="B24:C24"/>
    <mergeCell ref="A39:C39"/>
    <mergeCell ref="A40:C40"/>
    <mergeCell ref="A32:C32"/>
    <mergeCell ref="B28:C28"/>
    <mergeCell ref="B35:C35"/>
    <mergeCell ref="B33:C33"/>
    <mergeCell ref="B41:C41"/>
    <mergeCell ref="A25:C25"/>
    <mergeCell ref="B44:C44"/>
    <mergeCell ref="A23:A24"/>
    <mergeCell ref="B26:C26"/>
    <mergeCell ref="B46:C46"/>
    <mergeCell ref="A34:C34"/>
    <mergeCell ref="A28:A29"/>
  </mergeCells>
  <phoneticPr fontId="0" type="noConversion"/>
  <dataValidations count="1">
    <dataValidation type="whole" operator="notBetween" allowBlank="1" showInputMessage="1" showErrorMessage="1" sqref="E40:E47 E4:E12 E17:E35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tToHeight="2" orientation="portrait" r:id="rId1"/>
  <headerFooter alignWithMargins="0"/>
  <rowBreaks count="1" manualBreakCount="1">
    <brk id="3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topLeftCell="A16" zoomScale="85" zoomScaleNormal="85" workbookViewId="0">
      <selection activeCell="Q6" sqref="Q6"/>
    </sheetView>
  </sheetViews>
  <sheetFormatPr defaultColWidth="9" defaultRowHeight="12.75"/>
  <cols>
    <col min="1" max="1" width="5.5" style="89" bestFit="1" customWidth="1"/>
    <col min="2" max="2" width="6.125" style="89" customWidth="1"/>
    <col min="3" max="3" width="20.125" style="89" customWidth="1"/>
    <col min="4" max="4" width="2.875" style="89" bestFit="1" customWidth="1"/>
    <col min="5" max="5" width="11" style="89" customWidth="1"/>
    <col min="6" max="6" width="15.5" style="89" customWidth="1"/>
    <col min="7" max="7" width="14" style="89" customWidth="1"/>
    <col min="8" max="8" width="10.75" style="89" customWidth="1"/>
    <col min="9" max="9" width="9.875" style="89" customWidth="1"/>
    <col min="10" max="10" width="0.125" style="89" customWidth="1"/>
    <col min="11" max="11" width="4.5" style="89" customWidth="1"/>
    <col min="12" max="12" width="5.625" style="89" bestFit="1" customWidth="1"/>
    <col min="13" max="13" width="16" style="89" customWidth="1"/>
    <col min="14" max="14" width="3.375" style="89" bestFit="1" customWidth="1"/>
    <col min="15" max="15" width="13.125" style="89" customWidth="1"/>
    <col min="16" max="16" width="12.25" style="89" customWidth="1"/>
    <col min="17" max="17" width="12.75" style="89" customWidth="1"/>
    <col min="18" max="18" width="15.375" style="89" customWidth="1"/>
    <col min="19" max="19" width="12.25" style="89" customWidth="1"/>
    <col min="20" max="16384" width="9" style="89"/>
  </cols>
  <sheetData>
    <row r="1" spans="1:19" ht="51" customHeight="1" thickBot="1">
      <c r="A1" s="400" t="s">
        <v>863</v>
      </c>
      <c r="B1" s="400"/>
      <c r="C1" s="400"/>
      <c r="D1" s="400"/>
      <c r="E1" s="400"/>
      <c r="F1" s="400"/>
      <c r="G1" s="400"/>
      <c r="H1" s="400"/>
      <c r="I1" s="400"/>
      <c r="J1" s="91"/>
      <c r="K1" s="586" t="s">
        <v>215</v>
      </c>
      <c r="L1" s="586"/>
      <c r="M1" s="586"/>
      <c r="N1" s="586"/>
      <c r="O1" s="586"/>
      <c r="P1" s="586"/>
      <c r="Q1" s="586"/>
      <c r="R1" s="586"/>
      <c r="S1" s="586"/>
    </row>
    <row r="2" spans="1:19" ht="45.75" customHeight="1" thickBot="1">
      <c r="A2" s="135"/>
      <c r="B2" s="136"/>
      <c r="C2" s="137"/>
      <c r="D2" s="137"/>
      <c r="E2" s="137"/>
      <c r="F2" s="137"/>
      <c r="G2" s="138"/>
      <c r="H2" s="293" t="s">
        <v>328</v>
      </c>
      <c r="I2" s="139"/>
      <c r="J2" s="91"/>
      <c r="K2" s="553"/>
      <c r="L2" s="554"/>
      <c r="M2" s="555"/>
      <c r="N2" s="559" t="s">
        <v>328</v>
      </c>
      <c r="O2" s="595" t="s">
        <v>220</v>
      </c>
      <c r="P2" s="593" t="s">
        <v>193</v>
      </c>
      <c r="Q2" s="593" t="s">
        <v>864</v>
      </c>
      <c r="R2" s="546" t="s">
        <v>370</v>
      </c>
      <c r="S2" s="548" t="s">
        <v>221</v>
      </c>
    </row>
    <row r="3" spans="1:19" ht="19.5" customHeight="1" thickBot="1">
      <c r="A3" s="486" t="s">
        <v>323</v>
      </c>
      <c r="B3" s="487"/>
      <c r="C3" s="487"/>
      <c r="D3" s="487"/>
      <c r="E3" s="487"/>
      <c r="F3" s="487"/>
      <c r="G3" s="487"/>
      <c r="H3" s="216" t="s">
        <v>324</v>
      </c>
      <c r="I3" s="216">
        <v>1</v>
      </c>
      <c r="J3" s="91"/>
      <c r="K3" s="556"/>
      <c r="L3" s="557"/>
      <c r="M3" s="558"/>
      <c r="N3" s="560"/>
      <c r="O3" s="596"/>
      <c r="P3" s="594"/>
      <c r="Q3" s="594"/>
      <c r="R3" s="547"/>
      <c r="S3" s="549"/>
    </row>
    <row r="4" spans="1:19" ht="20.25" customHeight="1" thickBot="1">
      <c r="A4" s="488" t="s">
        <v>200</v>
      </c>
      <c r="B4" s="459"/>
      <c r="C4" s="459"/>
      <c r="D4" s="459"/>
      <c r="E4" s="459"/>
      <c r="F4" s="459"/>
      <c r="G4" s="459"/>
      <c r="H4" s="140">
        <v>1</v>
      </c>
      <c r="I4" s="141">
        <v>25</v>
      </c>
      <c r="J4" s="91"/>
      <c r="K4" s="587" t="s">
        <v>323</v>
      </c>
      <c r="L4" s="588"/>
      <c r="M4" s="589"/>
      <c r="N4" s="111" t="s">
        <v>324</v>
      </c>
      <c r="O4" s="112">
        <v>1</v>
      </c>
      <c r="P4" s="109">
        <v>2</v>
      </c>
      <c r="Q4" s="109">
        <v>3</v>
      </c>
      <c r="R4" s="109">
        <v>4</v>
      </c>
      <c r="S4" s="110">
        <v>5</v>
      </c>
    </row>
    <row r="5" spans="1:19" ht="20.25" customHeight="1">
      <c r="A5" s="456" t="s">
        <v>201</v>
      </c>
      <c r="B5" s="443"/>
      <c r="C5" s="443"/>
      <c r="D5" s="443"/>
      <c r="E5" s="443"/>
      <c r="F5" s="443"/>
      <c r="G5" s="443"/>
      <c r="H5" s="217">
        <v>2</v>
      </c>
      <c r="I5" s="142">
        <v>11</v>
      </c>
      <c r="J5" s="91"/>
      <c r="K5" s="550" t="s">
        <v>766</v>
      </c>
      <c r="L5" s="551"/>
      <c r="M5" s="552"/>
      <c r="N5" s="120">
        <v>1</v>
      </c>
      <c r="O5" s="206">
        <v>667</v>
      </c>
      <c r="P5" s="127">
        <v>314</v>
      </c>
      <c r="Q5" s="127">
        <v>232</v>
      </c>
      <c r="R5" s="127"/>
      <c r="S5" s="128">
        <v>349</v>
      </c>
    </row>
    <row r="6" spans="1:19" ht="32.25" customHeight="1">
      <c r="A6" s="445" t="s">
        <v>420</v>
      </c>
      <c r="B6" s="443" t="s">
        <v>202</v>
      </c>
      <c r="C6" s="443"/>
      <c r="D6" s="443"/>
      <c r="E6" s="443"/>
      <c r="F6" s="443"/>
      <c r="G6" s="443"/>
      <c r="H6" s="217">
        <v>3</v>
      </c>
      <c r="I6" s="142">
        <v>3</v>
      </c>
      <c r="J6" s="91"/>
      <c r="K6" s="566" t="s">
        <v>199</v>
      </c>
      <c r="L6" s="590" t="s">
        <v>376</v>
      </c>
      <c r="M6" s="591"/>
      <c r="N6" s="124">
        <v>2</v>
      </c>
      <c r="O6" s="79">
        <v>460</v>
      </c>
      <c r="P6" s="131">
        <v>292</v>
      </c>
      <c r="Q6" s="131"/>
      <c r="R6" s="131"/>
      <c r="S6" s="132">
        <v>168</v>
      </c>
    </row>
    <row r="7" spans="1:19" ht="19.5" customHeight="1" thickBot="1">
      <c r="A7" s="445"/>
      <c r="B7" s="579" t="s">
        <v>199</v>
      </c>
      <c r="C7" s="443" t="s">
        <v>536</v>
      </c>
      <c r="D7" s="443"/>
      <c r="E7" s="443"/>
      <c r="F7" s="443"/>
      <c r="G7" s="443"/>
      <c r="H7" s="217">
        <v>4</v>
      </c>
      <c r="I7" s="142"/>
      <c r="J7" s="91"/>
      <c r="K7" s="567"/>
      <c r="L7" s="568" t="s">
        <v>334</v>
      </c>
      <c r="M7" s="569"/>
      <c r="N7" s="124">
        <v>3</v>
      </c>
      <c r="O7" s="77"/>
      <c r="P7" s="133"/>
      <c r="Q7" s="133"/>
      <c r="R7" s="133"/>
      <c r="S7" s="134"/>
    </row>
    <row r="8" spans="1:19" ht="19.5" customHeight="1" thickBot="1">
      <c r="A8" s="445"/>
      <c r="B8" s="581"/>
      <c r="C8" s="443" t="s">
        <v>537</v>
      </c>
      <c r="D8" s="443"/>
      <c r="E8" s="443"/>
      <c r="F8" s="443"/>
      <c r="G8" s="443"/>
      <c r="H8" s="217">
        <v>5</v>
      </c>
      <c r="I8" s="142"/>
      <c r="J8" s="91"/>
      <c r="K8" s="570" t="s">
        <v>325</v>
      </c>
      <c r="L8" s="571"/>
      <c r="M8" s="572"/>
      <c r="N8" s="111">
        <v>4</v>
      </c>
      <c r="O8" s="161">
        <f>SUM(O5:O7)</f>
        <v>1127</v>
      </c>
      <c r="P8" s="121">
        <f>SUM(P5:P7)</f>
        <v>606</v>
      </c>
      <c r="Q8" s="121">
        <f>SUM(Q5:Q7)</f>
        <v>232</v>
      </c>
      <c r="R8" s="121">
        <f>SUM(R5:R7)</f>
        <v>0</v>
      </c>
      <c r="S8" s="122">
        <f>SUM(S5:S7)</f>
        <v>517</v>
      </c>
    </row>
    <row r="9" spans="1:19" ht="29.25" customHeight="1">
      <c r="A9" s="445"/>
      <c r="B9" s="583"/>
      <c r="C9" s="443" t="s">
        <v>538</v>
      </c>
      <c r="D9" s="443"/>
      <c r="E9" s="443"/>
      <c r="F9" s="443"/>
      <c r="G9" s="443"/>
      <c r="H9" s="217">
        <v>6</v>
      </c>
      <c r="I9" s="142">
        <v>1</v>
      </c>
      <c r="J9" s="91"/>
      <c r="K9" s="561" t="s">
        <v>865</v>
      </c>
      <c r="L9" s="561"/>
      <c r="M9" s="561"/>
      <c r="N9" s="561"/>
      <c r="O9" s="561"/>
      <c r="P9" s="561"/>
      <c r="Q9" s="561"/>
      <c r="R9" s="561"/>
      <c r="S9" s="561"/>
    </row>
    <row r="10" spans="1:19" ht="29.25" customHeight="1" thickBot="1">
      <c r="A10" s="445"/>
      <c r="B10" s="443" t="s">
        <v>211</v>
      </c>
      <c r="C10" s="443"/>
      <c r="D10" s="443"/>
      <c r="E10" s="443"/>
      <c r="F10" s="443"/>
      <c r="G10" s="443"/>
      <c r="H10" s="217">
        <v>7</v>
      </c>
      <c r="I10" s="142"/>
      <c r="J10" s="91"/>
      <c r="K10" s="562"/>
      <c r="L10" s="562"/>
      <c r="M10" s="562"/>
      <c r="N10" s="562"/>
      <c r="O10" s="562"/>
      <c r="P10" s="562"/>
      <c r="Q10" s="562"/>
      <c r="R10" s="562"/>
      <c r="S10" s="562"/>
    </row>
    <row r="11" spans="1:19" ht="20.25" customHeight="1" thickBot="1">
      <c r="A11" s="445"/>
      <c r="B11" s="443" t="s">
        <v>212</v>
      </c>
      <c r="C11" s="443"/>
      <c r="D11" s="443"/>
      <c r="E11" s="443"/>
      <c r="F11" s="443"/>
      <c r="G11" s="443"/>
      <c r="H11" s="217">
        <v>8</v>
      </c>
      <c r="I11" s="142">
        <v>5</v>
      </c>
      <c r="J11" s="91"/>
      <c r="K11" s="563"/>
      <c r="L11" s="564"/>
      <c r="M11" s="564"/>
      <c r="N11" s="564"/>
      <c r="O11" s="564"/>
      <c r="P11" s="564"/>
      <c r="Q11" s="565"/>
      <c r="R11" s="293" t="s">
        <v>328</v>
      </c>
      <c r="S11" s="139" t="s">
        <v>3</v>
      </c>
    </row>
    <row r="12" spans="1:19" ht="20.25" customHeight="1" thickBot="1">
      <c r="A12" s="585"/>
      <c r="B12" s="579" t="s">
        <v>0</v>
      </c>
      <c r="C12" s="580"/>
      <c r="D12" s="512" t="s">
        <v>1</v>
      </c>
      <c r="E12" s="513"/>
      <c r="F12" s="513"/>
      <c r="G12" s="514"/>
      <c r="H12" s="217">
        <v>9</v>
      </c>
      <c r="I12" s="142">
        <v>4</v>
      </c>
      <c r="J12" s="91"/>
      <c r="K12" s="486" t="s">
        <v>323</v>
      </c>
      <c r="L12" s="487"/>
      <c r="M12" s="487"/>
      <c r="N12" s="487"/>
      <c r="O12" s="487"/>
      <c r="P12" s="487"/>
      <c r="Q12" s="487"/>
      <c r="R12" s="216" t="s">
        <v>324</v>
      </c>
      <c r="S12" s="216">
        <v>1</v>
      </c>
    </row>
    <row r="13" spans="1:19" ht="20.25" customHeight="1">
      <c r="A13" s="585"/>
      <c r="B13" s="581"/>
      <c r="C13" s="582"/>
      <c r="D13" s="512" t="s">
        <v>2</v>
      </c>
      <c r="E13" s="513"/>
      <c r="F13" s="513"/>
      <c r="G13" s="514"/>
      <c r="H13" s="217">
        <v>10</v>
      </c>
      <c r="I13" s="142"/>
      <c r="J13" s="91"/>
      <c r="K13" s="488" t="s">
        <v>6</v>
      </c>
      <c r="L13" s="459"/>
      <c r="M13" s="459"/>
      <c r="N13" s="459"/>
      <c r="O13" s="459"/>
      <c r="P13" s="459"/>
      <c r="Q13" s="460"/>
      <c r="R13" s="140">
        <v>1</v>
      </c>
      <c r="S13" s="141"/>
    </row>
    <row r="14" spans="1:19" ht="20.25" customHeight="1">
      <c r="A14" s="585"/>
      <c r="B14" s="581"/>
      <c r="C14" s="582"/>
      <c r="D14" s="512" t="s">
        <v>4</v>
      </c>
      <c r="E14" s="513"/>
      <c r="F14" s="513"/>
      <c r="G14" s="514"/>
      <c r="H14" s="217">
        <v>11</v>
      </c>
      <c r="I14" s="142"/>
      <c r="J14" s="91"/>
      <c r="K14" s="544" t="s">
        <v>7</v>
      </c>
      <c r="L14" s="443" t="s">
        <v>8</v>
      </c>
      <c r="M14" s="443"/>
      <c r="N14" s="443"/>
      <c r="O14" s="443"/>
      <c r="P14" s="443"/>
      <c r="Q14" s="444"/>
      <c r="R14" s="220">
        <v>2</v>
      </c>
      <c r="S14" s="142"/>
    </row>
    <row r="15" spans="1:19" ht="20.25" customHeight="1">
      <c r="A15" s="585"/>
      <c r="B15" s="583"/>
      <c r="C15" s="584"/>
      <c r="D15" s="512" t="s">
        <v>5</v>
      </c>
      <c r="E15" s="513"/>
      <c r="F15" s="513"/>
      <c r="G15" s="514"/>
      <c r="H15" s="217">
        <v>12</v>
      </c>
      <c r="I15" s="142">
        <v>1</v>
      </c>
      <c r="J15" s="91"/>
      <c r="K15" s="544"/>
      <c r="L15" s="442" t="s">
        <v>9</v>
      </c>
      <c r="M15" s="443" t="s">
        <v>10</v>
      </c>
      <c r="N15" s="443"/>
      <c r="O15" s="443"/>
      <c r="P15" s="443"/>
      <c r="Q15" s="444"/>
      <c r="R15" s="220">
        <v>3</v>
      </c>
      <c r="S15" s="142"/>
    </row>
    <row r="16" spans="1:19" ht="20.25" customHeight="1" thickBot="1">
      <c r="A16" s="494"/>
      <c r="B16" s="474" t="s">
        <v>213</v>
      </c>
      <c r="C16" s="474"/>
      <c r="D16" s="474"/>
      <c r="E16" s="474"/>
      <c r="F16" s="474"/>
      <c r="G16" s="474"/>
      <c r="H16" s="217">
        <v>13</v>
      </c>
      <c r="I16" s="142">
        <v>1</v>
      </c>
      <c r="J16" s="53"/>
      <c r="K16" s="544"/>
      <c r="L16" s="442"/>
      <c r="M16" s="443" t="s">
        <v>11</v>
      </c>
      <c r="N16" s="443"/>
      <c r="O16" s="443"/>
      <c r="P16" s="443"/>
      <c r="Q16" s="444"/>
      <c r="R16" s="220">
        <v>4</v>
      </c>
      <c r="S16" s="142"/>
    </row>
    <row r="17" spans="1:19" ht="20.25" customHeight="1" thickBot="1">
      <c r="A17" s="484" t="s">
        <v>325</v>
      </c>
      <c r="B17" s="485"/>
      <c r="C17" s="485"/>
      <c r="D17" s="485"/>
      <c r="E17" s="485"/>
      <c r="F17" s="485"/>
      <c r="G17" s="485"/>
      <c r="H17" s="216">
        <v>14</v>
      </c>
      <c r="I17" s="143">
        <f>SUM(I4:I16)</f>
        <v>51</v>
      </c>
      <c r="J17" s="53"/>
      <c r="K17" s="544"/>
      <c r="L17" s="443" t="s">
        <v>314</v>
      </c>
      <c r="M17" s="443"/>
      <c r="N17" s="443"/>
      <c r="O17" s="443"/>
      <c r="P17" s="443"/>
      <c r="Q17" s="444"/>
      <c r="R17" s="220">
        <v>5</v>
      </c>
      <c r="S17" s="142"/>
    </row>
    <row r="18" spans="1:19" s="108" customFormat="1" ht="20.25" customHeight="1" thickBot="1">
      <c r="A18" s="592" t="s">
        <v>214</v>
      </c>
      <c r="B18" s="592"/>
      <c r="C18" s="592"/>
      <c r="D18" s="592"/>
      <c r="E18" s="592"/>
      <c r="F18" s="592"/>
      <c r="G18" s="592"/>
      <c r="H18" s="592"/>
      <c r="I18" s="592"/>
      <c r="J18" s="53"/>
      <c r="K18" s="544"/>
      <c r="L18" s="98" t="s">
        <v>9</v>
      </c>
      <c r="M18" s="443" t="s">
        <v>12</v>
      </c>
      <c r="N18" s="443"/>
      <c r="O18" s="443"/>
      <c r="P18" s="443"/>
      <c r="Q18" s="444"/>
      <c r="R18" s="220">
        <v>6</v>
      </c>
      <c r="S18" s="142"/>
    </row>
    <row r="19" spans="1:19" s="108" customFormat="1" ht="24" customHeight="1">
      <c r="A19" s="524"/>
      <c r="B19" s="525"/>
      <c r="C19" s="526"/>
      <c r="D19" s="576" t="s">
        <v>328</v>
      </c>
      <c r="E19" s="533" t="s">
        <v>216</v>
      </c>
      <c r="F19" s="534"/>
      <c r="G19" s="534"/>
      <c r="H19" s="535"/>
      <c r="I19" s="53"/>
      <c r="J19" s="53"/>
      <c r="K19" s="544"/>
      <c r="L19" s="542" t="s">
        <v>539</v>
      </c>
      <c r="M19" s="542"/>
      <c r="N19" s="542"/>
      <c r="O19" s="542"/>
      <c r="P19" s="542"/>
      <c r="Q19" s="543"/>
      <c r="R19" s="220">
        <v>7</v>
      </c>
      <c r="S19" s="142"/>
    </row>
    <row r="20" spans="1:19" s="108" customFormat="1" ht="23.25" customHeight="1" thickBot="1">
      <c r="A20" s="527"/>
      <c r="B20" s="528"/>
      <c r="C20" s="529"/>
      <c r="D20" s="577"/>
      <c r="E20" s="536" t="s">
        <v>739</v>
      </c>
      <c r="F20" s="518" t="s">
        <v>217</v>
      </c>
      <c r="G20" s="518" t="s">
        <v>218</v>
      </c>
      <c r="H20" s="521" t="s">
        <v>219</v>
      </c>
      <c r="I20" s="53"/>
      <c r="J20" s="53"/>
      <c r="K20" s="545"/>
      <c r="L20" s="474" t="s">
        <v>13</v>
      </c>
      <c r="M20" s="474"/>
      <c r="N20" s="474"/>
      <c r="O20" s="474"/>
      <c r="P20" s="474"/>
      <c r="Q20" s="475"/>
      <c r="R20" s="221">
        <v>8</v>
      </c>
      <c r="S20" s="310"/>
    </row>
    <row r="21" spans="1:19" s="108" customFormat="1" ht="27" customHeight="1" thickBot="1">
      <c r="A21" s="527"/>
      <c r="B21" s="528"/>
      <c r="C21" s="529"/>
      <c r="D21" s="577"/>
      <c r="E21" s="537"/>
      <c r="F21" s="519"/>
      <c r="G21" s="519"/>
      <c r="H21" s="522"/>
      <c r="I21" s="53"/>
      <c r="J21" s="53"/>
      <c r="K21" s="484" t="s">
        <v>325</v>
      </c>
      <c r="L21" s="485"/>
      <c r="M21" s="485"/>
      <c r="N21" s="485"/>
      <c r="O21" s="485"/>
      <c r="P21" s="485"/>
      <c r="Q21" s="485"/>
      <c r="R21" s="216">
        <v>9</v>
      </c>
      <c r="S21" s="143">
        <f>SUM(S13:S20)</f>
        <v>0</v>
      </c>
    </row>
    <row r="22" spans="1:19" s="108" customFormat="1" ht="25.5" customHeight="1">
      <c r="A22" s="527"/>
      <c r="B22" s="528"/>
      <c r="C22" s="529"/>
      <c r="D22" s="577"/>
      <c r="E22" s="537"/>
      <c r="F22" s="519"/>
      <c r="G22" s="519"/>
      <c r="H22" s="522"/>
      <c r="I22" s="53"/>
      <c r="J22" s="53"/>
      <c r="K22" s="53"/>
      <c r="L22" s="53"/>
      <c r="M22" s="53"/>
      <c r="N22" s="53"/>
      <c r="O22" s="53"/>
      <c r="P22" s="126"/>
      <c r="Q22" s="125"/>
      <c r="R22" s="125"/>
      <c r="S22" s="53"/>
    </row>
    <row r="23" spans="1:19" s="108" customFormat="1" ht="20.25" customHeight="1" thickBot="1">
      <c r="A23" s="530"/>
      <c r="B23" s="531"/>
      <c r="C23" s="532"/>
      <c r="D23" s="578"/>
      <c r="E23" s="538"/>
      <c r="F23" s="520"/>
      <c r="G23" s="520"/>
      <c r="H23" s="523"/>
      <c r="I23" s="53"/>
      <c r="J23" s="311"/>
      <c r="K23" s="497" t="s">
        <v>341</v>
      </c>
      <c r="L23" s="497"/>
      <c r="M23" s="497"/>
      <c r="N23" s="497"/>
      <c r="O23" s="497"/>
      <c r="P23" s="508" t="s">
        <v>16</v>
      </c>
      <c r="Q23" s="509"/>
      <c r="R23" s="510" t="s">
        <v>14</v>
      </c>
      <c r="S23" s="511"/>
    </row>
    <row r="24" spans="1:19" s="108" customFormat="1" ht="14.25" customHeight="1" thickBot="1">
      <c r="A24" s="573" t="s">
        <v>323</v>
      </c>
      <c r="B24" s="574"/>
      <c r="C24" s="575"/>
      <c r="D24" s="118" t="s">
        <v>324</v>
      </c>
      <c r="E24" s="211">
        <v>1</v>
      </c>
      <c r="F24" s="212">
        <v>2</v>
      </c>
      <c r="G24" s="212">
        <v>3</v>
      </c>
      <c r="H24" s="119">
        <v>4</v>
      </c>
      <c r="I24" s="53"/>
      <c r="J24" s="311"/>
      <c r="K24" s="497"/>
      <c r="L24" s="497"/>
      <c r="M24" s="497"/>
      <c r="N24" s="497"/>
      <c r="O24" s="497"/>
      <c r="P24" s="509"/>
      <c r="Q24" s="509"/>
      <c r="R24" s="511"/>
      <c r="S24" s="511"/>
    </row>
    <row r="25" spans="1:19" s="108" customFormat="1" ht="30" customHeight="1">
      <c r="A25" s="539" t="s">
        <v>222</v>
      </c>
      <c r="B25" s="540"/>
      <c r="C25" s="541"/>
      <c r="D25" s="115">
        <v>1</v>
      </c>
      <c r="E25" s="228">
        <v>1</v>
      </c>
      <c r="F25" s="129"/>
      <c r="G25" s="129"/>
      <c r="H25" s="130"/>
      <c r="I25" s="53"/>
      <c r="J25" s="311"/>
      <c r="K25" s="497" t="s">
        <v>17</v>
      </c>
      <c r="L25" s="497"/>
      <c r="M25" s="497"/>
      <c r="N25" s="497"/>
      <c r="O25" s="497"/>
      <c r="P25" s="508" t="s">
        <v>16</v>
      </c>
      <c r="Q25" s="509"/>
      <c r="R25" s="510" t="s">
        <v>14</v>
      </c>
      <c r="S25" s="511"/>
    </row>
    <row r="26" spans="1:19" s="108" customFormat="1" ht="39.75" customHeight="1">
      <c r="A26" s="236" t="s">
        <v>199</v>
      </c>
      <c r="B26" s="515" t="s">
        <v>223</v>
      </c>
      <c r="C26" s="516"/>
      <c r="D26" s="116">
        <v>2</v>
      </c>
      <c r="E26" s="229"/>
      <c r="F26" s="131"/>
      <c r="G26" s="131"/>
      <c r="H26" s="132"/>
      <c r="I26" s="53"/>
      <c r="J26" s="311"/>
      <c r="K26" s="497"/>
      <c r="L26" s="497"/>
      <c r="M26" s="497"/>
      <c r="N26" s="497"/>
      <c r="O26" s="497"/>
      <c r="P26" s="509"/>
      <c r="Q26" s="509"/>
      <c r="R26" s="511"/>
      <c r="S26" s="511"/>
    </row>
    <row r="27" spans="1:19" s="108" customFormat="1" ht="30" customHeight="1">
      <c r="A27" s="504" t="s">
        <v>224</v>
      </c>
      <c r="B27" s="501"/>
      <c r="C27" s="502"/>
      <c r="D27" s="116">
        <v>3</v>
      </c>
      <c r="E27" s="229">
        <v>1</v>
      </c>
      <c r="F27" s="131"/>
      <c r="G27" s="131"/>
      <c r="H27" s="132"/>
      <c r="I27" s="53"/>
      <c r="J27" s="311"/>
      <c r="K27" s="497" t="s">
        <v>781</v>
      </c>
      <c r="L27" s="497"/>
      <c r="M27" s="497"/>
      <c r="N27" s="497"/>
      <c r="O27" s="497"/>
      <c r="P27" s="508" t="s">
        <v>16</v>
      </c>
      <c r="Q27" s="509"/>
      <c r="R27" s="510" t="s">
        <v>14</v>
      </c>
      <c r="S27" s="511"/>
    </row>
    <row r="28" spans="1:19" s="108" customFormat="1" ht="43.5" customHeight="1">
      <c r="A28" s="496" t="s">
        <v>225</v>
      </c>
      <c r="B28" s="501" t="s">
        <v>226</v>
      </c>
      <c r="C28" s="502"/>
      <c r="D28" s="116">
        <v>4</v>
      </c>
      <c r="E28" s="229">
        <v>1</v>
      </c>
      <c r="F28" s="131"/>
      <c r="G28" s="131"/>
      <c r="H28" s="132"/>
      <c r="I28" s="53"/>
      <c r="J28" s="311"/>
      <c r="K28" s="497"/>
      <c r="L28" s="497"/>
      <c r="M28" s="497"/>
      <c r="N28" s="497"/>
      <c r="O28" s="497"/>
      <c r="P28" s="509"/>
      <c r="Q28" s="509"/>
      <c r="R28" s="511"/>
      <c r="S28" s="511"/>
    </row>
    <row r="29" spans="1:19" s="108" customFormat="1" ht="18" customHeight="1">
      <c r="A29" s="496"/>
      <c r="B29" s="501" t="s">
        <v>314</v>
      </c>
      <c r="C29" s="502"/>
      <c r="D29" s="116">
        <v>5</v>
      </c>
      <c r="E29" s="229"/>
      <c r="F29" s="131"/>
      <c r="G29" s="131"/>
      <c r="H29" s="132"/>
      <c r="I29" s="53"/>
      <c r="J29" s="311"/>
      <c r="K29" s="517" t="s">
        <v>18</v>
      </c>
      <c r="L29" s="517"/>
      <c r="M29" s="517"/>
      <c r="N29" s="517"/>
      <c r="O29" s="517"/>
      <c r="P29" s="517"/>
      <c r="Q29" s="517"/>
      <c r="R29" s="517"/>
      <c r="S29" s="517"/>
    </row>
    <row r="30" spans="1:19" s="108" customFormat="1" ht="30" customHeight="1">
      <c r="A30" s="496"/>
      <c r="B30" s="226" t="s">
        <v>420</v>
      </c>
      <c r="C30" s="227" t="s">
        <v>227</v>
      </c>
      <c r="D30" s="116">
        <v>6</v>
      </c>
      <c r="E30" s="229"/>
      <c r="F30" s="131"/>
      <c r="G30" s="131"/>
      <c r="H30" s="132"/>
      <c r="I30" s="53"/>
      <c r="J30" s="311"/>
      <c r="K30" s="53" t="s">
        <v>19</v>
      </c>
      <c r="L30" s="53"/>
      <c r="M30" s="53"/>
      <c r="N30" s="53"/>
      <c r="O30" s="53"/>
      <c r="P30" s="53"/>
      <c r="Q30" s="53"/>
      <c r="R30" s="53"/>
      <c r="S30" s="53"/>
    </row>
    <row r="31" spans="1:19" s="108" customFormat="1" ht="43.5" customHeight="1">
      <c r="A31" s="496"/>
      <c r="B31" s="515" t="s">
        <v>228</v>
      </c>
      <c r="C31" s="516"/>
      <c r="D31" s="116">
        <v>7</v>
      </c>
      <c r="E31" s="229"/>
      <c r="F31" s="131"/>
      <c r="G31" s="131"/>
      <c r="H31" s="132"/>
      <c r="I31" s="53"/>
      <c r="J31" s="311"/>
      <c r="K31" s="53" t="s">
        <v>782</v>
      </c>
      <c r="L31" s="53"/>
      <c r="M31" s="503"/>
      <c r="N31" s="503"/>
      <c r="O31" s="503"/>
      <c r="P31" s="53"/>
      <c r="Q31" s="53"/>
      <c r="R31" s="53"/>
      <c r="S31" s="53"/>
    </row>
    <row r="32" spans="1:19" s="108" customFormat="1" ht="43.5" customHeight="1">
      <c r="A32" s="496"/>
      <c r="B32" s="501" t="s">
        <v>229</v>
      </c>
      <c r="C32" s="502"/>
      <c r="D32" s="116">
        <v>8</v>
      </c>
      <c r="E32" s="229"/>
      <c r="F32" s="131"/>
      <c r="G32" s="131"/>
      <c r="H32" s="132"/>
      <c r="I32" s="53"/>
      <c r="J32" s="311"/>
      <c r="K32" s="53" t="s">
        <v>783</v>
      </c>
      <c r="L32" s="53"/>
      <c r="M32" s="54"/>
      <c r="N32" s="54"/>
      <c r="O32" s="54"/>
      <c r="P32" s="53"/>
      <c r="Q32" s="53" t="s">
        <v>15</v>
      </c>
      <c r="R32" s="53"/>
      <c r="S32" s="53"/>
    </row>
    <row r="33" spans="1:19" s="108" customFormat="1" ht="18" customHeight="1">
      <c r="A33" s="504" t="s">
        <v>230</v>
      </c>
      <c r="B33" s="501"/>
      <c r="C33" s="502"/>
      <c r="D33" s="116">
        <v>9</v>
      </c>
      <c r="E33" s="229"/>
      <c r="F33" s="131"/>
      <c r="G33" s="131"/>
      <c r="H33" s="132"/>
      <c r="I33" s="53"/>
      <c r="J33" s="311"/>
      <c r="K33" s="53"/>
      <c r="L33" s="53"/>
      <c r="M33" s="53"/>
      <c r="N33" s="53"/>
      <c r="O33" s="53"/>
      <c r="P33" s="53"/>
      <c r="Q33" s="53"/>
      <c r="R33" s="53"/>
      <c r="S33" s="53"/>
    </row>
    <row r="34" spans="1:19" s="108" customFormat="1" ht="18" customHeight="1">
      <c r="A34" s="504" t="s">
        <v>231</v>
      </c>
      <c r="B34" s="501"/>
      <c r="C34" s="502"/>
      <c r="D34" s="116">
        <v>10</v>
      </c>
      <c r="E34" s="229"/>
      <c r="F34" s="131"/>
      <c r="G34" s="131"/>
      <c r="H34" s="132"/>
      <c r="I34" s="53"/>
      <c r="J34" s="311"/>
      <c r="K34" s="53"/>
      <c r="L34" s="53"/>
      <c r="M34" s="53"/>
      <c r="N34" s="53"/>
      <c r="O34" s="53"/>
      <c r="P34" s="53"/>
      <c r="Q34" s="53"/>
      <c r="R34" s="53"/>
      <c r="S34" s="53"/>
    </row>
    <row r="35" spans="1:19" s="108" customFormat="1" ht="30" customHeight="1" thickBot="1">
      <c r="A35" s="505" t="s">
        <v>232</v>
      </c>
      <c r="B35" s="506"/>
      <c r="C35" s="507"/>
      <c r="D35" s="117">
        <v>11</v>
      </c>
      <c r="E35" s="230"/>
      <c r="F35" s="133"/>
      <c r="G35" s="133"/>
      <c r="H35" s="134"/>
      <c r="I35" s="53"/>
      <c r="J35" s="123"/>
    </row>
    <row r="36" spans="1:19" s="108" customFormat="1" ht="16.5" customHeight="1" thickBot="1">
      <c r="A36" s="498" t="s">
        <v>325</v>
      </c>
      <c r="B36" s="499"/>
      <c r="C36" s="500"/>
      <c r="D36" s="118">
        <v>12</v>
      </c>
      <c r="E36" s="161">
        <f>SUM(E25:E35)</f>
        <v>3</v>
      </c>
      <c r="F36" s="121">
        <f>SUM(F25:F35)</f>
        <v>0</v>
      </c>
      <c r="G36" s="121">
        <f>SUM(G25:G35)</f>
        <v>0</v>
      </c>
      <c r="H36" s="122">
        <f>SUM(H25:H35)</f>
        <v>0</v>
      </c>
      <c r="I36" s="53"/>
      <c r="J36" s="123"/>
    </row>
    <row r="37" spans="1:19" s="123" customFormat="1" ht="24" customHeight="1"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s="123" customFormat="1" ht="32.25" customHeight="1"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s="123" customFormat="1" ht="22.5" customHeight="1">
      <c r="K39" s="209"/>
    </row>
    <row r="40" spans="1:19" s="123" customFormat="1" ht="18" customHeight="1">
      <c r="K40" s="209"/>
    </row>
    <row r="41" spans="1:19" s="123" customFormat="1" ht="11.25" customHeight="1">
      <c r="K41" s="209"/>
    </row>
    <row r="42" spans="1:19" s="123" customFormat="1" ht="19.5" customHeight="1">
      <c r="K42" s="209"/>
    </row>
    <row r="43" spans="1:19" s="123" customFormat="1">
      <c r="K43" s="209"/>
    </row>
    <row r="44" spans="1:19" s="123" customFormat="1" ht="16.5" customHeight="1">
      <c r="K44" s="209"/>
    </row>
    <row r="45" spans="1:19" s="108" customFormat="1" ht="19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</row>
    <row r="46" spans="1:19" s="108" customFormat="1">
      <c r="A46" s="123"/>
      <c r="B46" s="123"/>
      <c r="C46" s="123"/>
      <c r="D46" s="123"/>
      <c r="E46" s="123"/>
      <c r="F46" s="123"/>
      <c r="G46" s="123"/>
      <c r="H46" s="123"/>
      <c r="I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1:19" s="108" customFormat="1">
      <c r="A47" s="123"/>
      <c r="B47" s="123"/>
      <c r="C47" s="123"/>
      <c r="D47" s="123"/>
      <c r="E47" s="123"/>
      <c r="F47" s="123"/>
      <c r="G47" s="123"/>
      <c r="H47" s="123"/>
      <c r="I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s="108" customFormat="1"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9" s="108" customFormat="1" ht="19.5" customHeight="1">
      <c r="K49" s="123"/>
      <c r="L49" s="123"/>
      <c r="M49" s="123"/>
      <c r="N49" s="123"/>
      <c r="O49" s="123"/>
      <c r="P49" s="123"/>
      <c r="Q49" s="123"/>
      <c r="R49" s="123"/>
      <c r="S49" s="123"/>
    </row>
    <row r="50" spans="1:19" s="108" customFormat="1" ht="13.5" customHeight="1"/>
    <row r="51" spans="1:19" s="108" customFormat="1" ht="10.5" customHeight="1"/>
    <row r="52" spans="1:19" s="108" customFormat="1"/>
    <row r="53" spans="1:19" s="108" customFormat="1"/>
    <row r="54" spans="1:19" s="108" customFormat="1"/>
    <row r="55" spans="1:19" s="108" customFormat="1" ht="11.25" customHeight="1"/>
    <row r="56" spans="1:19" s="108" customFormat="1"/>
    <row r="57" spans="1:19" s="108" customFormat="1"/>
    <row r="58" spans="1:19" s="108" customFormat="1"/>
    <row r="59" spans="1:19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19">
      <c r="A60" s="108"/>
      <c r="B60" s="108"/>
      <c r="C60" s="108"/>
      <c r="D60" s="108"/>
      <c r="E60" s="108"/>
      <c r="F60" s="108"/>
      <c r="G60" s="108"/>
      <c r="H60" s="108"/>
      <c r="I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19">
      <c r="A61" s="108"/>
      <c r="B61" s="108"/>
      <c r="C61" s="108"/>
      <c r="D61" s="108"/>
      <c r="E61" s="108"/>
      <c r="F61" s="108"/>
      <c r="G61" s="108"/>
      <c r="H61" s="108"/>
      <c r="I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1:19">
      <c r="K62" s="108"/>
      <c r="L62" s="108"/>
      <c r="M62" s="108"/>
      <c r="N62" s="108"/>
      <c r="O62" s="108"/>
      <c r="P62" s="108"/>
      <c r="Q62" s="108"/>
      <c r="R62" s="108"/>
      <c r="S62" s="108"/>
    </row>
    <row r="63" spans="1:19">
      <c r="K63" s="108"/>
      <c r="L63" s="108"/>
      <c r="M63" s="108"/>
      <c r="N63" s="108"/>
      <c r="O63" s="108"/>
      <c r="P63" s="108"/>
      <c r="Q63" s="108"/>
      <c r="R63" s="108"/>
      <c r="S63" s="108"/>
    </row>
  </sheetData>
  <sheetProtection sheet="1" objects="1" scenarios="1"/>
  <mergeCells count="79">
    <mergeCell ref="A24:C24"/>
    <mergeCell ref="A17:G17"/>
    <mergeCell ref="D19:D23"/>
    <mergeCell ref="D12:G12"/>
    <mergeCell ref="D13:G13"/>
    <mergeCell ref="B12:C15"/>
    <mergeCell ref="A6:A16"/>
    <mergeCell ref="A18:I18"/>
    <mergeCell ref="C7:G7"/>
    <mergeCell ref="B10:G10"/>
    <mergeCell ref="B16:G16"/>
    <mergeCell ref="B7:B9"/>
    <mergeCell ref="C8:G8"/>
    <mergeCell ref="B11:G11"/>
    <mergeCell ref="K9:S10"/>
    <mergeCell ref="K11:Q11"/>
    <mergeCell ref="C9:G9"/>
    <mergeCell ref="B6:G6"/>
    <mergeCell ref="K6:K7"/>
    <mergeCell ref="L7:M7"/>
    <mergeCell ref="K8:M8"/>
    <mergeCell ref="L6:M6"/>
    <mergeCell ref="A1:I1"/>
    <mergeCell ref="R2:R3"/>
    <mergeCell ref="S2:S3"/>
    <mergeCell ref="K5:M5"/>
    <mergeCell ref="K2:M3"/>
    <mergeCell ref="N2:N3"/>
    <mergeCell ref="K1:S1"/>
    <mergeCell ref="K4:M4"/>
    <mergeCell ref="Q2:Q3"/>
    <mergeCell ref="A3:G3"/>
    <mergeCell ref="P2:P3"/>
    <mergeCell ref="A4:G4"/>
    <mergeCell ref="A5:G5"/>
    <mergeCell ref="O2:O3"/>
    <mergeCell ref="F20:F23"/>
    <mergeCell ref="G20:G23"/>
    <mergeCell ref="H20:H23"/>
    <mergeCell ref="A19:C23"/>
    <mergeCell ref="E19:H19"/>
    <mergeCell ref="E20:E23"/>
    <mergeCell ref="D15:G15"/>
    <mergeCell ref="K13:Q13"/>
    <mergeCell ref="L14:Q14"/>
    <mergeCell ref="L15:L16"/>
    <mergeCell ref="M15:Q15"/>
    <mergeCell ref="M16:Q16"/>
    <mergeCell ref="D14:G14"/>
    <mergeCell ref="K14:K20"/>
    <mergeCell ref="L17:Q17"/>
    <mergeCell ref="M18:Q18"/>
    <mergeCell ref="P27:Q28"/>
    <mergeCell ref="R27:S28"/>
    <mergeCell ref="P25:Q26"/>
    <mergeCell ref="R25:S26"/>
    <mergeCell ref="K12:Q12"/>
    <mergeCell ref="R23:S24"/>
    <mergeCell ref="K23:O24"/>
    <mergeCell ref="P23:Q24"/>
    <mergeCell ref="L19:Q19"/>
    <mergeCell ref="L20:Q20"/>
    <mergeCell ref="K21:Q21"/>
    <mergeCell ref="A28:A32"/>
    <mergeCell ref="K25:O26"/>
    <mergeCell ref="A36:C36"/>
    <mergeCell ref="B32:C32"/>
    <mergeCell ref="M31:O31"/>
    <mergeCell ref="A34:C34"/>
    <mergeCell ref="A35:C35"/>
    <mergeCell ref="A33:C33"/>
    <mergeCell ref="K27:O28"/>
    <mergeCell ref="B31:C31"/>
    <mergeCell ref="K29:S29"/>
    <mergeCell ref="B29:C29"/>
    <mergeCell ref="A27:C27"/>
    <mergeCell ref="B28:C28"/>
    <mergeCell ref="A25:C25"/>
    <mergeCell ref="B26:C26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I4:I16 S13:S20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7"/>
  <sheetViews>
    <sheetView showZeros="0" topLeftCell="A22" workbookViewId="0">
      <selection activeCell="H13" sqref="H13"/>
    </sheetView>
  </sheetViews>
  <sheetFormatPr defaultColWidth="9" defaultRowHeight="12.75"/>
  <cols>
    <col min="1" max="1" width="10.5" style="108" customWidth="1"/>
    <col min="2" max="2" width="6.375" style="108" customWidth="1"/>
    <col min="3" max="3" width="16.875" style="108" customWidth="1"/>
    <col min="4" max="4" width="9.375" style="108" customWidth="1"/>
    <col min="5" max="5" width="3.5" style="108" customWidth="1"/>
    <col min="6" max="7" width="10.75" style="108" customWidth="1"/>
    <col min="8" max="8" width="11.625" style="108" customWidth="1"/>
    <col min="9" max="9" width="15.375" style="108" customWidth="1"/>
    <col min="10" max="16384" width="9" style="108"/>
  </cols>
  <sheetData>
    <row r="1" spans="1:11" ht="26.25" customHeight="1">
      <c r="B1" s="264"/>
      <c r="C1" s="264"/>
      <c r="D1" s="264"/>
      <c r="E1" s="264"/>
      <c r="F1" s="264"/>
      <c r="G1" s="264"/>
      <c r="H1" s="264"/>
      <c r="I1" s="265" t="s">
        <v>175</v>
      </c>
    </row>
    <row r="2" spans="1:11" ht="33.75" customHeight="1" thickBot="1">
      <c r="A2" s="636" t="s">
        <v>740</v>
      </c>
      <c r="B2" s="636"/>
      <c r="C2" s="636"/>
      <c r="D2" s="636"/>
      <c r="E2" s="636"/>
      <c r="F2" s="636"/>
      <c r="G2" s="636"/>
      <c r="H2" s="636"/>
      <c r="I2" s="636"/>
    </row>
    <row r="3" spans="1:11" ht="24" customHeight="1" thickBot="1">
      <c r="A3" s="637" t="s">
        <v>384</v>
      </c>
      <c r="B3" s="637"/>
      <c r="C3" s="637"/>
      <c r="D3" s="637"/>
      <c r="E3" s="638" t="s">
        <v>328</v>
      </c>
      <c r="F3" s="639" t="s">
        <v>377</v>
      </c>
      <c r="G3" s="640" t="s">
        <v>199</v>
      </c>
      <c r="H3" s="641"/>
      <c r="I3" s="642"/>
    </row>
    <row r="4" spans="1:11" ht="63.75" customHeight="1" thickBot="1">
      <c r="A4" s="637"/>
      <c r="B4" s="637"/>
      <c r="C4" s="637"/>
      <c r="D4" s="637"/>
      <c r="E4" s="638"/>
      <c r="F4" s="639"/>
      <c r="G4" s="266" t="s">
        <v>385</v>
      </c>
      <c r="H4" s="267" t="s">
        <v>386</v>
      </c>
      <c r="I4" s="268" t="s">
        <v>387</v>
      </c>
    </row>
    <row r="5" spans="1:11" ht="15" customHeight="1" thickBot="1">
      <c r="A5" s="614" t="s">
        <v>323</v>
      </c>
      <c r="B5" s="615"/>
      <c r="C5" s="615"/>
      <c r="D5" s="616"/>
      <c r="E5" s="269" t="s">
        <v>324</v>
      </c>
      <c r="F5" s="270">
        <v>1</v>
      </c>
      <c r="G5" s="271">
        <v>2</v>
      </c>
      <c r="H5" s="272">
        <v>3</v>
      </c>
      <c r="I5" s="273">
        <v>4</v>
      </c>
    </row>
    <row r="6" spans="1:11" ht="61.5" customHeight="1">
      <c r="A6" s="617" t="s">
        <v>741</v>
      </c>
      <c r="B6" s="618"/>
      <c r="C6" s="619"/>
      <c r="D6" s="620"/>
      <c r="E6" s="274">
        <v>1</v>
      </c>
      <c r="F6" s="258">
        <v>314</v>
      </c>
      <c r="G6" s="78">
        <v>22</v>
      </c>
      <c r="H6" s="106">
        <v>292</v>
      </c>
      <c r="I6" s="99"/>
      <c r="K6" s="162"/>
    </row>
    <row r="7" spans="1:11" ht="44.25" customHeight="1">
      <c r="A7" s="621" t="s">
        <v>335</v>
      </c>
      <c r="B7" s="611" t="s">
        <v>388</v>
      </c>
      <c r="C7" s="612"/>
      <c r="D7" s="613"/>
      <c r="E7" s="275">
        <v>2</v>
      </c>
      <c r="F7" s="259">
        <v>6</v>
      </c>
      <c r="G7" s="79">
        <v>6</v>
      </c>
      <c r="H7" s="114"/>
      <c r="I7" s="113"/>
      <c r="K7" s="162"/>
    </row>
    <row r="8" spans="1:11" ht="32.25" customHeight="1">
      <c r="A8" s="621"/>
      <c r="B8" s="611" t="s">
        <v>389</v>
      </c>
      <c r="C8" s="612"/>
      <c r="D8" s="613"/>
      <c r="E8" s="276">
        <v>3</v>
      </c>
      <c r="F8" s="259">
        <v>46</v>
      </c>
      <c r="G8" s="79" t="s">
        <v>540</v>
      </c>
      <c r="H8" s="114">
        <v>46</v>
      </c>
      <c r="I8" s="113"/>
      <c r="K8" s="162"/>
    </row>
    <row r="9" spans="1:11" ht="32.25" customHeight="1">
      <c r="A9" s="597" t="s">
        <v>391</v>
      </c>
      <c r="B9" s="600" t="s">
        <v>392</v>
      </c>
      <c r="C9" s="601"/>
      <c r="D9" s="602"/>
      <c r="E9" s="275">
        <v>4</v>
      </c>
      <c r="F9" s="260">
        <v>1</v>
      </c>
      <c r="G9" s="79"/>
      <c r="H9" s="114">
        <v>1</v>
      </c>
      <c r="I9" s="113"/>
      <c r="K9" s="162"/>
    </row>
    <row r="10" spans="1:11" ht="32.25" customHeight="1">
      <c r="A10" s="598"/>
      <c r="B10" s="603" t="s">
        <v>393</v>
      </c>
      <c r="C10" s="604"/>
      <c r="D10" s="605"/>
      <c r="E10" s="277">
        <v>5</v>
      </c>
      <c r="F10" s="259">
        <v>261</v>
      </c>
      <c r="G10" s="245">
        <v>16</v>
      </c>
      <c r="H10" s="246">
        <v>245</v>
      </c>
      <c r="I10" s="247"/>
      <c r="K10" s="162"/>
    </row>
    <row r="11" spans="1:11" s="123" customFormat="1" ht="32.25" customHeight="1">
      <c r="A11" s="598"/>
      <c r="B11" s="606" t="s">
        <v>394</v>
      </c>
      <c r="C11" s="607"/>
      <c r="D11" s="278" t="s">
        <v>395</v>
      </c>
      <c r="E11" s="279">
        <v>6</v>
      </c>
      <c r="F11" s="261"/>
      <c r="G11" s="79"/>
      <c r="H11" s="114"/>
      <c r="I11" s="113"/>
      <c r="K11" s="162"/>
    </row>
    <row r="12" spans="1:11" s="123" customFormat="1" ht="32.25" customHeight="1">
      <c r="A12" s="599"/>
      <c r="B12" s="608"/>
      <c r="C12" s="609"/>
      <c r="D12" s="278" t="s">
        <v>396</v>
      </c>
      <c r="E12" s="280">
        <v>7</v>
      </c>
      <c r="F12" s="261"/>
      <c r="G12" s="79"/>
      <c r="H12" s="114"/>
      <c r="I12" s="113"/>
      <c r="K12" s="162"/>
    </row>
    <row r="13" spans="1:11" s="123" customFormat="1" ht="65.25" customHeight="1">
      <c r="A13" s="610" t="s">
        <v>742</v>
      </c>
      <c r="B13" s="611"/>
      <c r="C13" s="612"/>
      <c r="D13" s="613"/>
      <c r="E13" s="275">
        <v>8</v>
      </c>
      <c r="F13" s="259">
        <v>4</v>
      </c>
      <c r="G13" s="79">
        <v>4</v>
      </c>
      <c r="H13" s="114"/>
      <c r="I13" s="113"/>
      <c r="K13" s="162"/>
    </row>
    <row r="14" spans="1:11" s="123" customFormat="1" ht="38.25" customHeight="1">
      <c r="A14" s="631" t="s">
        <v>326</v>
      </c>
      <c r="B14" s="622" t="s">
        <v>743</v>
      </c>
      <c r="C14" s="633"/>
      <c r="D14" s="281" t="s">
        <v>395</v>
      </c>
      <c r="E14" s="282">
        <v>9</v>
      </c>
      <c r="F14" s="261"/>
      <c r="G14" s="248"/>
      <c r="H14" s="249"/>
      <c r="I14" s="250"/>
      <c r="K14" s="162"/>
    </row>
    <row r="15" spans="1:11" s="123" customFormat="1" ht="38.25" customHeight="1">
      <c r="A15" s="632"/>
      <c r="B15" s="634"/>
      <c r="C15" s="635"/>
      <c r="D15" s="281" t="s">
        <v>396</v>
      </c>
      <c r="E15" s="283">
        <v>10</v>
      </c>
      <c r="F15" s="262"/>
      <c r="G15" s="248"/>
      <c r="H15" s="249"/>
      <c r="I15" s="250"/>
      <c r="K15" s="162"/>
    </row>
    <row r="16" spans="1:11" s="123" customFormat="1" ht="63.75" customHeight="1">
      <c r="A16" s="629" t="s">
        <v>199</v>
      </c>
      <c r="B16" s="622" t="s">
        <v>397</v>
      </c>
      <c r="C16" s="623"/>
      <c r="D16" s="624"/>
      <c r="E16" s="284">
        <v>11</v>
      </c>
      <c r="F16" s="259"/>
      <c r="G16" s="251"/>
      <c r="H16" s="252"/>
      <c r="I16" s="253"/>
      <c r="K16" s="162"/>
    </row>
    <row r="17" spans="1:11" s="123" customFormat="1" ht="34.5" customHeight="1">
      <c r="A17" s="630"/>
      <c r="B17" s="625" t="s">
        <v>326</v>
      </c>
      <c r="C17" s="627" t="s">
        <v>336</v>
      </c>
      <c r="D17" s="281" t="s">
        <v>395</v>
      </c>
      <c r="E17" s="285">
        <v>12</v>
      </c>
      <c r="F17" s="261"/>
      <c r="G17" s="248"/>
      <c r="H17" s="249"/>
      <c r="I17" s="250"/>
      <c r="K17" s="162"/>
    </row>
    <row r="18" spans="1:11" s="123" customFormat="1" ht="34.5" customHeight="1" thickBot="1">
      <c r="A18" s="630"/>
      <c r="B18" s="626"/>
      <c r="C18" s="628"/>
      <c r="D18" s="286" t="s">
        <v>396</v>
      </c>
      <c r="E18" s="287">
        <v>13</v>
      </c>
      <c r="F18" s="263"/>
      <c r="G18" s="254"/>
      <c r="H18" s="255"/>
      <c r="I18" s="256"/>
      <c r="K18" s="162"/>
    </row>
    <row r="19" spans="1:11" s="123" customFormat="1" ht="21" customHeight="1" thickBot="1">
      <c r="A19" s="570" t="s">
        <v>325</v>
      </c>
      <c r="B19" s="571"/>
      <c r="C19" s="571"/>
      <c r="D19" s="572"/>
      <c r="E19" s="111">
        <v>14</v>
      </c>
      <c r="F19" s="257">
        <f>SUM(F6:F18)</f>
        <v>632</v>
      </c>
      <c r="G19" s="161">
        <f>SUM(G6:G7,G9:G18)</f>
        <v>48</v>
      </c>
      <c r="H19" s="121">
        <f>SUM(H6:H18)</f>
        <v>584</v>
      </c>
      <c r="I19" s="122">
        <f>SUM(I6:I18)</f>
        <v>0</v>
      </c>
      <c r="K19" s="162"/>
    </row>
    <row r="20" spans="1:11" s="123" customFormat="1" ht="18" customHeight="1">
      <c r="A20" s="53"/>
      <c r="B20" s="53"/>
      <c r="C20" s="53"/>
      <c r="D20" s="53"/>
      <c r="E20" s="53"/>
      <c r="F20" s="53"/>
      <c r="G20" s="53"/>
      <c r="H20" s="53"/>
      <c r="I20" s="53"/>
      <c r="K20" s="162"/>
    </row>
    <row r="21" spans="1:11" ht="27.75" customHeight="1">
      <c r="A21" s="497" t="str">
        <f>'Таб 7-9'!K23</f>
        <v>Прокурор</v>
      </c>
      <c r="B21" s="497"/>
      <c r="C21" s="497"/>
      <c r="D21" s="312"/>
      <c r="E21" s="508" t="s">
        <v>16</v>
      </c>
      <c r="F21" s="508"/>
      <c r="G21" s="508"/>
      <c r="H21" s="510" t="s">
        <v>14</v>
      </c>
      <c r="I21" s="511"/>
    </row>
    <row r="22" spans="1:11" ht="27.75" customHeight="1">
      <c r="A22" s="497"/>
      <c r="B22" s="497"/>
      <c r="C22" s="497"/>
      <c r="D22" s="312"/>
      <c r="E22" s="508"/>
      <c r="F22" s="508"/>
      <c r="G22" s="508"/>
      <c r="H22" s="511"/>
      <c r="I22" s="511"/>
    </row>
    <row r="23" spans="1:11" ht="27.75" customHeight="1">
      <c r="A23" s="497" t="str">
        <f>'Таб 7-9'!K25</f>
        <v>Начальник слідчого
відділу (управління)</v>
      </c>
      <c r="B23" s="497"/>
      <c r="C23" s="497"/>
      <c r="D23" s="312"/>
      <c r="E23" s="508" t="s">
        <v>16</v>
      </c>
      <c r="F23" s="508"/>
      <c r="G23" s="508"/>
      <c r="H23" s="510" t="s">
        <v>14</v>
      </c>
      <c r="I23" s="511"/>
    </row>
    <row r="24" spans="1:11" ht="27.75" customHeight="1">
      <c r="A24" s="497"/>
      <c r="B24" s="497"/>
      <c r="C24" s="497"/>
      <c r="D24" s="312"/>
      <c r="E24" s="508"/>
      <c r="F24" s="508"/>
      <c r="G24" s="508"/>
      <c r="H24" s="511"/>
      <c r="I24" s="511"/>
    </row>
    <row r="26" spans="1:11" ht="12.75" customHeight="1"/>
    <row r="27" spans="1:11" ht="12.75" customHeight="1"/>
  </sheetData>
  <sheetProtection sheet="1" objects="1" scenarios="1"/>
  <mergeCells count="28"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H21:I22"/>
    <mergeCell ref="A19:D19"/>
    <mergeCell ref="B16:D16"/>
    <mergeCell ref="B17:B18"/>
    <mergeCell ref="C17:C18"/>
    <mergeCell ref="B8:D8"/>
    <mergeCell ref="A16:A18"/>
    <mergeCell ref="A14:A15"/>
    <mergeCell ref="B14:C15"/>
    <mergeCell ref="E23:G24"/>
    <mergeCell ref="H23:I24"/>
    <mergeCell ref="A21:C22"/>
    <mergeCell ref="E21:G22"/>
    <mergeCell ref="A9:A12"/>
    <mergeCell ref="B9:D9"/>
    <mergeCell ref="B10:D10"/>
    <mergeCell ref="A23:C24"/>
    <mergeCell ref="B11:C12"/>
    <mergeCell ref="A13:D13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workbookViewId="0"/>
  </sheetViews>
  <sheetFormatPr defaultColWidth="9" defaultRowHeight="15.75"/>
  <cols>
    <col min="1" max="1" width="18.75" style="41" customWidth="1"/>
    <col min="2" max="2" width="5.125" style="41" customWidth="1"/>
    <col min="3" max="3" width="7.625" style="41" customWidth="1"/>
    <col min="4" max="4" width="8" style="41" customWidth="1"/>
    <col min="5" max="5" width="12.25" style="41" customWidth="1"/>
    <col min="6" max="6" width="20.5" style="41" customWidth="1"/>
    <col min="7" max="7" width="14.125" style="41" customWidth="1"/>
    <col min="8" max="16384" width="9" style="41"/>
  </cols>
  <sheetData>
    <row r="1" spans="1:7" s="34" customFormat="1" ht="18.75" customHeight="1">
      <c r="A1" s="35"/>
      <c r="B1" s="35"/>
      <c r="C1" s="35"/>
      <c r="D1" s="35"/>
      <c r="E1" s="35"/>
      <c r="F1" s="35"/>
      <c r="G1" s="35"/>
    </row>
    <row r="2" spans="1:7" s="34" customFormat="1" ht="27" customHeight="1">
      <c r="A2" s="652" t="s">
        <v>333</v>
      </c>
      <c r="B2" s="652"/>
      <c r="C2" s="652"/>
      <c r="D2" s="652"/>
      <c r="E2" s="652"/>
      <c r="F2" s="652"/>
      <c r="G2" s="652"/>
    </row>
    <row r="3" spans="1:7" s="34" customFormat="1" ht="58.5" customHeight="1">
      <c r="A3" s="35"/>
      <c r="B3" s="35"/>
      <c r="C3" s="35"/>
      <c r="D3" s="35"/>
      <c r="E3" s="35"/>
      <c r="F3" s="35"/>
      <c r="G3" s="35"/>
    </row>
    <row r="4" spans="1:7" ht="24" customHeight="1">
      <c r="A4" s="653" t="s">
        <v>508</v>
      </c>
      <c r="B4" s="653"/>
      <c r="C4" s="653"/>
      <c r="D4" s="653"/>
      <c r="E4" s="653"/>
      <c r="F4" s="653"/>
      <c r="G4" s="653"/>
    </row>
    <row r="5" spans="1:7" ht="24" customHeight="1">
      <c r="A5" s="653" t="s">
        <v>509</v>
      </c>
      <c r="B5" s="653"/>
      <c r="C5" s="653"/>
      <c r="D5" s="653"/>
      <c r="E5" s="653"/>
      <c r="F5" s="653"/>
      <c r="G5" s="653"/>
    </row>
    <row r="6" spans="1:7" ht="24" customHeight="1">
      <c r="A6" s="653"/>
      <c r="B6" s="653"/>
      <c r="C6" s="653"/>
      <c r="D6" s="653"/>
      <c r="E6" s="653"/>
      <c r="F6" s="653"/>
      <c r="G6" s="653"/>
    </row>
    <row r="7" spans="1:7" ht="11.25" customHeight="1">
      <c r="A7" s="40"/>
      <c r="B7" s="40"/>
      <c r="C7" s="40"/>
      <c r="D7" s="40"/>
      <c r="E7" s="40"/>
      <c r="F7" s="40"/>
      <c r="G7" s="40"/>
    </row>
    <row r="8" spans="1:7" ht="25.5" customHeight="1">
      <c r="A8" s="654" t="s">
        <v>689</v>
      </c>
      <c r="B8" s="654"/>
      <c r="C8" s="654"/>
      <c r="D8" s="654"/>
      <c r="E8" s="654"/>
      <c r="F8" s="654"/>
      <c r="G8" s="654"/>
    </row>
    <row r="9" spans="1:7" ht="33.75" customHeight="1">
      <c r="A9" s="40"/>
      <c r="B9" s="40"/>
      <c r="C9" s="40"/>
      <c r="D9" s="40"/>
      <c r="E9" s="40"/>
      <c r="F9" s="40"/>
      <c r="G9" s="40"/>
    </row>
    <row r="10" spans="1:7" ht="30.75" customHeight="1">
      <c r="A10" s="655" t="s">
        <v>194</v>
      </c>
      <c r="B10" s="655"/>
      <c r="C10" s="655"/>
      <c r="D10" s="655"/>
      <c r="E10" s="42" t="s">
        <v>410</v>
      </c>
      <c r="F10" s="650" t="s">
        <v>337</v>
      </c>
      <c r="G10" s="651"/>
    </row>
    <row r="11" spans="1:7" ht="51" customHeight="1">
      <c r="A11" s="647" t="s">
        <v>511</v>
      </c>
      <c r="B11" s="647"/>
      <c r="C11" s="647"/>
      <c r="D11" s="647"/>
      <c r="E11" s="43" t="s">
        <v>763</v>
      </c>
      <c r="F11" s="656" t="s">
        <v>787</v>
      </c>
      <c r="G11" s="657"/>
    </row>
    <row r="12" spans="1:7" ht="51" customHeight="1">
      <c r="A12" s="647" t="s">
        <v>512</v>
      </c>
      <c r="B12" s="647"/>
      <c r="C12" s="647"/>
      <c r="D12" s="647"/>
      <c r="E12" s="43" t="s">
        <v>763</v>
      </c>
      <c r="F12" s="658" t="s">
        <v>332</v>
      </c>
      <c r="G12" s="659"/>
    </row>
    <row r="13" spans="1:7" ht="51" customHeight="1">
      <c r="A13" s="647" t="s">
        <v>513</v>
      </c>
      <c r="B13" s="647"/>
      <c r="C13" s="647"/>
      <c r="D13" s="647"/>
      <c r="E13" s="43" t="s">
        <v>764</v>
      </c>
      <c r="F13" s="648" t="s">
        <v>510</v>
      </c>
      <c r="G13" s="649"/>
    </row>
    <row r="14" spans="1:7" ht="72.75" customHeight="1">
      <c r="A14" s="647" t="s">
        <v>515</v>
      </c>
      <c r="B14" s="647"/>
      <c r="C14" s="647"/>
      <c r="D14" s="647"/>
      <c r="E14" s="43" t="s">
        <v>514</v>
      </c>
      <c r="F14" s="648"/>
      <c r="G14" s="649"/>
    </row>
    <row r="15" spans="1:7" ht="45" customHeight="1">
      <c r="A15" s="647" t="s">
        <v>516</v>
      </c>
      <c r="B15" s="647"/>
      <c r="C15" s="647"/>
      <c r="D15" s="647"/>
      <c r="E15" s="43" t="s">
        <v>342</v>
      </c>
      <c r="F15" s="648"/>
      <c r="G15" s="649"/>
    </row>
    <row r="16" spans="1:7" ht="33" customHeight="1">
      <c r="A16" s="646"/>
      <c r="B16" s="646"/>
      <c r="C16" s="646"/>
      <c r="D16" s="646"/>
      <c r="E16" s="297"/>
      <c r="F16" s="296"/>
      <c r="G16" s="296"/>
    </row>
    <row r="17" spans="1:7" ht="33" customHeight="1">
      <c r="A17" s="646"/>
      <c r="B17" s="646"/>
      <c r="C17" s="646"/>
      <c r="D17" s="646"/>
      <c r="E17" s="297"/>
      <c r="F17" s="296"/>
      <c r="G17" s="296"/>
    </row>
    <row r="18" spans="1:7" ht="33" customHeight="1" thickBot="1">
      <c r="A18" s="40"/>
      <c r="B18" s="40"/>
      <c r="C18" s="40"/>
      <c r="D18" s="40"/>
      <c r="E18" s="40"/>
      <c r="F18" s="40"/>
      <c r="G18" s="40"/>
    </row>
    <row r="19" spans="1:7" s="34" customFormat="1" ht="24" customHeight="1">
      <c r="A19" s="45" t="s">
        <v>343</v>
      </c>
      <c r="B19" s="36"/>
      <c r="C19" s="36"/>
      <c r="D19" s="36"/>
      <c r="E19" s="36"/>
      <c r="F19" s="36"/>
      <c r="G19" s="37"/>
    </row>
    <row r="20" spans="1:7" s="34" customFormat="1" ht="24" customHeight="1">
      <c r="A20" s="46" t="s">
        <v>346</v>
      </c>
      <c r="B20" s="52" t="s">
        <v>706</v>
      </c>
      <c r="C20" s="47"/>
      <c r="D20" s="47"/>
      <c r="E20" s="47"/>
      <c r="F20" s="47"/>
      <c r="G20" s="48"/>
    </row>
    <row r="21" spans="1:7" s="34" customFormat="1" ht="24" customHeight="1">
      <c r="A21" s="46" t="s">
        <v>345</v>
      </c>
      <c r="B21" s="52"/>
      <c r="C21" s="47"/>
      <c r="D21" s="47"/>
      <c r="E21" s="47"/>
      <c r="F21" s="47"/>
      <c r="G21" s="48"/>
    </row>
    <row r="22" spans="1:7" s="34" customFormat="1" ht="24" customHeight="1">
      <c r="A22" s="49"/>
      <c r="B22" s="50"/>
      <c r="C22" s="50"/>
      <c r="D22" s="50"/>
      <c r="E22" s="50"/>
      <c r="F22" s="50"/>
      <c r="G22" s="51"/>
    </row>
    <row r="23" spans="1:7" s="34" customFormat="1" ht="14.25" thickBot="1">
      <c r="A23" s="643" t="s">
        <v>344</v>
      </c>
      <c r="B23" s="644"/>
      <c r="C23" s="644"/>
      <c r="D23" s="644"/>
      <c r="E23" s="644"/>
      <c r="F23" s="644"/>
      <c r="G23" s="645"/>
    </row>
    <row r="24" spans="1:7">
      <c r="A24" s="40"/>
      <c r="B24" s="40"/>
      <c r="C24" s="40"/>
      <c r="D24" s="40"/>
      <c r="E24" s="40"/>
      <c r="F24" s="40"/>
      <c r="G24" s="40"/>
    </row>
  </sheetData>
  <sheetProtection sheet="1" objects="1" scenarios="1"/>
  <mergeCells count="18">
    <mergeCell ref="A11:D11"/>
    <mergeCell ref="F11:G11"/>
    <mergeCell ref="F12:G12"/>
    <mergeCell ref="A12:D12"/>
    <mergeCell ref="F10:G10"/>
    <mergeCell ref="A2:G2"/>
    <mergeCell ref="A4:G4"/>
    <mergeCell ref="A5:G5"/>
    <mergeCell ref="A6:G6"/>
    <mergeCell ref="A8:G8"/>
    <mergeCell ref="A10:D10"/>
    <mergeCell ref="A23:G23"/>
    <mergeCell ref="A16:D16"/>
    <mergeCell ref="A17:D17"/>
    <mergeCell ref="A14:D14"/>
    <mergeCell ref="A15:D15"/>
    <mergeCell ref="F13:G15"/>
    <mergeCell ref="A13:D13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1"/>
  <dimension ref="A1:P727"/>
  <sheetViews>
    <sheetView zoomScale="115" zoomScaleNormal="115" workbookViewId="0">
      <selection activeCell="E15" sqref="E15"/>
    </sheetView>
  </sheetViews>
  <sheetFormatPr defaultColWidth="9" defaultRowHeight="12.75"/>
  <cols>
    <col min="1" max="1" width="11.25" style="2" customWidth="1"/>
    <col min="2" max="2" width="10.625" style="2" customWidth="1"/>
    <col min="3" max="3" width="9" style="2"/>
    <col min="4" max="4" width="40.125" style="2" customWidth="1"/>
    <col min="5" max="5" width="11.25" style="2" customWidth="1"/>
    <col min="6" max="10" width="9" style="2"/>
    <col min="11" max="11" width="12.375" style="2" hidden="1" customWidth="1"/>
    <col min="12" max="12" width="11.375" style="2" hidden="1" customWidth="1"/>
    <col min="13" max="13" width="10.5" style="2" hidden="1" customWidth="1"/>
    <col min="14" max="14" width="13" style="2" hidden="1" customWidth="1"/>
    <col min="15" max="15" width="15.75" style="2" hidden="1" customWidth="1"/>
    <col min="16" max="16" width="9" style="2" hidden="1" customWidth="1"/>
    <col min="17" max="16384" width="9" style="2"/>
  </cols>
  <sheetData>
    <row r="1" spans="1:16" ht="18.75" customHeight="1" thickBot="1">
      <c r="A1" s="29"/>
      <c r="B1" s="29"/>
      <c r="C1" s="29"/>
      <c r="D1" s="30" t="s">
        <v>315</v>
      </c>
      <c r="E1" s="29"/>
      <c r="F1" s="29"/>
      <c r="G1" s="29"/>
      <c r="H1" s="29"/>
      <c r="I1" s="29"/>
      <c r="L1" s="3"/>
      <c r="M1" s="4"/>
      <c r="N1" s="5" t="s">
        <v>316</v>
      </c>
      <c r="O1" s="4"/>
      <c r="P1" s="6"/>
    </row>
    <row r="2" spans="1:16" ht="18.75" customHeight="1">
      <c r="A2" s="29"/>
      <c r="B2" s="29"/>
      <c r="C2" s="29"/>
      <c r="D2" s="31" t="s">
        <v>320</v>
      </c>
      <c r="E2" s="29"/>
      <c r="F2" s="29"/>
      <c r="G2" s="29"/>
      <c r="H2" s="29"/>
      <c r="I2" s="29"/>
      <c r="K2" s="7" t="s">
        <v>408</v>
      </c>
      <c r="L2" s="345" t="s">
        <v>788</v>
      </c>
      <c r="M2" s="8"/>
      <c r="N2" s="8"/>
      <c r="O2" s="8"/>
      <c r="P2" s="339">
        <f>'Таблиця 1'!E11</f>
        <v>0</v>
      </c>
    </row>
    <row r="3" spans="1:16" ht="18.75" customHeight="1">
      <c r="A3" s="32"/>
      <c r="B3" s="32"/>
      <c r="C3" s="32"/>
      <c r="D3" s="33" t="s">
        <v>317</v>
      </c>
      <c r="E3" s="32"/>
      <c r="F3" s="32"/>
      <c r="G3" s="32"/>
      <c r="H3" s="32"/>
      <c r="I3" s="32"/>
      <c r="L3" s="346" t="s">
        <v>794</v>
      </c>
      <c r="M3" s="9"/>
      <c r="N3" s="9"/>
      <c r="O3" s="9"/>
      <c r="P3" s="341">
        <f>'Таблиця 1'!E10</f>
        <v>3</v>
      </c>
    </row>
    <row r="4" spans="1:16" ht="18.75" customHeight="1">
      <c r="A4" s="10" t="s">
        <v>297</v>
      </c>
      <c r="B4" s="8"/>
      <c r="C4" s="44" t="s">
        <v>706</v>
      </c>
      <c r="D4" s="8"/>
      <c r="E4" s="11"/>
      <c r="F4" s="8"/>
      <c r="G4" s="8"/>
      <c r="H4" s="8"/>
      <c r="I4" s="8"/>
      <c r="L4" s="345" t="s">
        <v>789</v>
      </c>
      <c r="M4" s="8"/>
      <c r="N4" s="8"/>
      <c r="O4" s="8"/>
      <c r="P4" s="339">
        <f>'Таблиця 1'!F11</f>
        <v>0</v>
      </c>
    </row>
    <row r="5" spans="1:16" ht="18.75" customHeight="1">
      <c r="A5" s="12" t="s">
        <v>318</v>
      </c>
      <c r="B5" s="13" t="s">
        <v>329</v>
      </c>
      <c r="C5" s="14">
        <v>2015</v>
      </c>
      <c r="D5" s="15" t="s">
        <v>321</v>
      </c>
      <c r="E5" s="8"/>
      <c r="F5" s="8"/>
      <c r="G5" s="8"/>
      <c r="H5" s="8"/>
      <c r="I5" s="8"/>
      <c r="L5" s="346" t="s">
        <v>794</v>
      </c>
      <c r="M5" s="9"/>
      <c r="N5" s="9"/>
      <c r="O5" s="9"/>
      <c r="P5" s="341">
        <f>'Таблиця 1'!F10</f>
        <v>4</v>
      </c>
    </row>
    <row r="6" spans="1:16" ht="18.75" customHeight="1">
      <c r="A6" s="9"/>
      <c r="B6" s="9"/>
      <c r="C6" s="9"/>
      <c r="D6" s="9"/>
      <c r="E6" s="9"/>
      <c r="F6" s="9"/>
      <c r="G6" s="9"/>
      <c r="H6" s="9"/>
      <c r="I6" s="9"/>
      <c r="L6" s="345" t="s">
        <v>790</v>
      </c>
      <c r="M6" s="8"/>
      <c r="N6" s="8"/>
      <c r="O6" s="8"/>
      <c r="P6" s="339">
        <f>'Таблиця 1'!G11</f>
        <v>0</v>
      </c>
    </row>
    <row r="7" spans="1:16" ht="15.75">
      <c r="A7" s="16"/>
      <c r="B7" s="16"/>
      <c r="C7" s="17"/>
      <c r="D7" s="16"/>
      <c r="E7" s="18"/>
      <c r="F7" s="16"/>
      <c r="G7" s="16"/>
      <c r="H7" s="16"/>
      <c r="I7" s="16"/>
      <c r="L7" s="346" t="s">
        <v>794</v>
      </c>
      <c r="M7" s="9"/>
      <c r="N7" s="9"/>
      <c r="O7" s="9"/>
      <c r="P7" s="341">
        <f>'Таблиця 1'!G10</f>
        <v>0</v>
      </c>
    </row>
    <row r="8" spans="1:16" ht="16.5">
      <c r="A8" s="19"/>
      <c r="B8" s="16"/>
      <c r="C8" s="17"/>
      <c r="D8" s="16"/>
      <c r="E8" s="20"/>
      <c r="F8" s="16"/>
      <c r="G8" s="21"/>
      <c r="H8" s="16"/>
      <c r="I8" s="16"/>
      <c r="L8" s="345" t="s">
        <v>791</v>
      </c>
      <c r="M8" s="8"/>
      <c r="N8" s="8"/>
      <c r="O8" s="8"/>
      <c r="P8" s="339">
        <f>'Таблиця 1'!H11</f>
        <v>0</v>
      </c>
    </row>
    <row r="9" spans="1:16" ht="16.5">
      <c r="A9" s="22"/>
      <c r="B9" s="1"/>
      <c r="C9" s="23"/>
      <c r="D9" s="1"/>
      <c r="E9" s="24"/>
      <c r="F9" s="1"/>
      <c r="G9" s="8"/>
      <c r="H9" s="8"/>
      <c r="I9" s="8"/>
      <c r="L9" s="346" t="s">
        <v>794</v>
      </c>
      <c r="M9" s="9"/>
      <c r="N9" s="9"/>
      <c r="O9" s="9"/>
      <c r="P9" s="341">
        <f>'Таблиця 1'!H10</f>
        <v>0</v>
      </c>
    </row>
    <row r="10" spans="1:16" ht="16.5">
      <c r="A10" s="25"/>
      <c r="B10" s="26"/>
      <c r="C10" s="27"/>
      <c r="D10" s="26"/>
      <c r="E10" s="28" t="s">
        <v>718</v>
      </c>
      <c r="F10" s="1"/>
      <c r="G10" s="8"/>
      <c r="H10" s="8"/>
      <c r="I10" s="8"/>
      <c r="L10" s="345" t="s">
        <v>792</v>
      </c>
      <c r="M10" s="8"/>
      <c r="N10" s="8"/>
      <c r="O10" s="8"/>
      <c r="P10" s="339">
        <f>'Таблиця 1'!I11</f>
        <v>1</v>
      </c>
    </row>
    <row r="11" spans="1:16" ht="16.5">
      <c r="A11" s="19"/>
      <c r="B11" s="16"/>
      <c r="C11" s="17"/>
      <c r="D11" s="16"/>
      <c r="E11" s="20"/>
      <c r="F11" s="16"/>
      <c r="G11" s="21"/>
      <c r="H11" s="16"/>
      <c r="I11" s="16"/>
      <c r="L11" s="346" t="s">
        <v>794</v>
      </c>
      <c r="M11" s="9"/>
      <c r="N11" s="9"/>
      <c r="O11" s="9"/>
      <c r="P11" s="341">
        <f>'Таблиця 1'!I10</f>
        <v>2</v>
      </c>
    </row>
    <row r="12" spans="1:16" ht="15" customHeight="1">
      <c r="A12" s="22"/>
      <c r="B12" s="1"/>
      <c r="C12" s="23"/>
      <c r="D12" s="1"/>
      <c r="E12" s="24"/>
      <c r="F12" s="1"/>
      <c r="G12" s="8"/>
      <c r="H12" s="8"/>
      <c r="I12" s="8"/>
      <c r="L12" s="345" t="s">
        <v>793</v>
      </c>
      <c r="M12" s="8"/>
      <c r="N12" s="8"/>
      <c r="O12" s="8"/>
      <c r="P12" s="347">
        <f>'Таблиця 1'!J11</f>
        <v>1</v>
      </c>
    </row>
    <row r="13" spans="1:16" ht="15" customHeight="1" thickBot="1">
      <c r="A13" s="25"/>
      <c r="B13" s="26"/>
      <c r="C13" s="27"/>
      <c r="D13" s="26"/>
      <c r="E13" s="28"/>
      <c r="F13" s="1"/>
      <c r="G13" s="8"/>
      <c r="H13" s="8"/>
      <c r="I13" s="8"/>
      <c r="L13" s="348" t="s">
        <v>794</v>
      </c>
      <c r="M13" s="343"/>
      <c r="N13" s="343"/>
      <c r="O13" s="343"/>
      <c r="P13" s="344">
        <f>'Таблиця 1'!J10</f>
        <v>2</v>
      </c>
    </row>
    <row r="14" spans="1:16" ht="16.5">
      <c r="A14" s="19"/>
      <c r="B14" s="16"/>
      <c r="C14" s="17"/>
      <c r="D14" s="16"/>
      <c r="E14" s="20"/>
      <c r="F14" s="16"/>
      <c r="G14" s="21"/>
      <c r="H14" s="16"/>
      <c r="I14" s="16"/>
      <c r="L14" s="345" t="s">
        <v>795</v>
      </c>
      <c r="M14" s="8"/>
      <c r="N14" s="8"/>
      <c r="O14" s="8"/>
      <c r="P14" s="339">
        <f>'Таблиця 1'!E12</f>
        <v>0</v>
      </c>
    </row>
    <row r="15" spans="1:16" ht="16.5">
      <c r="A15" s="22"/>
      <c r="B15" s="1"/>
      <c r="C15" s="23"/>
      <c r="D15" s="1"/>
      <c r="E15" s="24"/>
      <c r="F15" s="1"/>
      <c r="G15" s="8"/>
      <c r="H15" s="8"/>
      <c r="I15" s="8"/>
      <c r="L15" s="346" t="s">
        <v>801</v>
      </c>
      <c r="M15" s="9"/>
      <c r="N15" s="9"/>
      <c r="O15" s="9"/>
      <c r="P15" s="341">
        <f>'Таблиця 1'!E11</f>
        <v>0</v>
      </c>
    </row>
    <row r="16" spans="1:16" ht="16.5">
      <c r="A16" s="25"/>
      <c r="B16" s="26"/>
      <c r="C16" s="27"/>
      <c r="D16" s="26"/>
      <c r="E16" s="28"/>
      <c r="F16" s="1"/>
      <c r="G16" s="8"/>
      <c r="H16" s="8"/>
      <c r="I16" s="8"/>
      <c r="L16" s="345" t="s">
        <v>796</v>
      </c>
      <c r="M16" s="8"/>
      <c r="N16" s="8"/>
      <c r="O16" s="8"/>
      <c r="P16" s="339">
        <f>'Таблиця 1'!F12</f>
        <v>0</v>
      </c>
    </row>
    <row r="17" spans="1:16" ht="16.5" customHeight="1">
      <c r="A17" s="19"/>
      <c r="B17" s="16"/>
      <c r="C17" s="17"/>
      <c r="D17" s="16"/>
      <c r="E17" s="20"/>
      <c r="F17" s="16"/>
      <c r="G17" s="21"/>
      <c r="H17" s="16"/>
      <c r="I17" s="16"/>
      <c r="L17" s="346" t="s">
        <v>801</v>
      </c>
      <c r="M17" s="9"/>
      <c r="N17" s="9"/>
      <c r="O17" s="9"/>
      <c r="P17" s="341">
        <f>'Таблиця 1'!F11</f>
        <v>0</v>
      </c>
    </row>
    <row r="18" spans="1:16" ht="16.5">
      <c r="A18" s="22"/>
      <c r="B18" s="1"/>
      <c r="C18" s="23"/>
      <c r="D18" s="1"/>
      <c r="E18" s="24"/>
      <c r="F18" s="1"/>
      <c r="G18" s="8"/>
      <c r="H18" s="8"/>
      <c r="I18" s="8"/>
      <c r="L18" s="345" t="s">
        <v>797</v>
      </c>
      <c r="M18" s="8"/>
      <c r="N18" s="8"/>
      <c r="O18" s="8"/>
      <c r="P18" s="339">
        <f>'Таблиця 1'!G12</f>
        <v>0</v>
      </c>
    </row>
    <row r="19" spans="1:16" ht="16.5">
      <c r="A19" s="25"/>
      <c r="B19" s="26"/>
      <c r="C19" s="27"/>
      <c r="D19" s="26"/>
      <c r="E19" s="28"/>
      <c r="F19" s="1"/>
      <c r="G19" s="8"/>
      <c r="H19" s="8"/>
      <c r="I19" s="8"/>
      <c r="L19" s="346" t="s">
        <v>801</v>
      </c>
      <c r="M19" s="9"/>
      <c r="N19" s="9"/>
      <c r="O19" s="9"/>
      <c r="P19" s="341">
        <f>'Таблиця 1'!G11</f>
        <v>0</v>
      </c>
    </row>
    <row r="20" spans="1:16" ht="16.5">
      <c r="A20" s="19"/>
      <c r="B20" s="16"/>
      <c r="C20" s="17"/>
      <c r="D20" s="16"/>
      <c r="E20" s="20"/>
      <c r="F20" s="16"/>
      <c r="G20" s="21"/>
      <c r="H20" s="16"/>
      <c r="I20" s="16"/>
      <c r="L20" s="345" t="s">
        <v>798</v>
      </c>
      <c r="M20" s="8"/>
      <c r="N20" s="8"/>
      <c r="O20" s="8"/>
      <c r="P20" s="339">
        <f>'Таблиця 1'!H12</f>
        <v>0</v>
      </c>
    </row>
    <row r="21" spans="1:16" ht="16.5">
      <c r="A21" s="22"/>
      <c r="B21" s="1"/>
      <c r="C21" s="23"/>
      <c r="D21" s="1"/>
      <c r="E21" s="24"/>
      <c r="F21" s="1"/>
      <c r="G21" s="8"/>
      <c r="H21" s="8"/>
      <c r="I21" s="8"/>
      <c r="L21" s="346" t="s">
        <v>801</v>
      </c>
      <c r="M21" s="9"/>
      <c r="N21" s="9"/>
      <c r="O21" s="9"/>
      <c r="P21" s="341">
        <f>'Таблиця 1'!H11</f>
        <v>0</v>
      </c>
    </row>
    <row r="22" spans="1:16" ht="16.5">
      <c r="A22" s="25"/>
      <c r="B22" s="26"/>
      <c r="C22" s="27"/>
      <c r="D22" s="26"/>
      <c r="E22" s="28"/>
      <c r="F22" s="1"/>
      <c r="G22" s="8"/>
      <c r="H22" s="8"/>
      <c r="I22" s="8"/>
      <c r="L22" s="345" t="s">
        <v>799</v>
      </c>
      <c r="M22" s="8"/>
      <c r="N22" s="8"/>
      <c r="O22" s="8"/>
      <c r="P22" s="339">
        <f>'Таблиця 1'!I12</f>
        <v>1</v>
      </c>
    </row>
    <row r="23" spans="1:16" ht="16.5">
      <c r="A23" s="19"/>
      <c r="B23" s="16"/>
      <c r="C23" s="17"/>
      <c r="D23" s="16"/>
      <c r="E23" s="20"/>
      <c r="F23" s="16"/>
      <c r="G23" s="21"/>
      <c r="H23" s="16"/>
      <c r="I23" s="16"/>
      <c r="L23" s="346" t="s">
        <v>801</v>
      </c>
      <c r="M23" s="9"/>
      <c r="N23" s="9"/>
      <c r="O23" s="9"/>
      <c r="P23" s="341">
        <f>'Таблиця 1'!I11</f>
        <v>1</v>
      </c>
    </row>
    <row r="24" spans="1:16" ht="16.5">
      <c r="A24" s="22"/>
      <c r="B24" s="1"/>
      <c r="C24" s="23"/>
      <c r="D24" s="1"/>
      <c r="E24" s="24"/>
      <c r="F24" s="1"/>
      <c r="G24" s="8"/>
      <c r="H24" s="8"/>
      <c r="I24" s="8"/>
      <c r="L24" s="345" t="s">
        <v>800</v>
      </c>
      <c r="M24" s="8"/>
      <c r="N24" s="8"/>
      <c r="O24" s="8"/>
      <c r="P24" s="347">
        <f>'Таблиця 1'!J12</f>
        <v>1</v>
      </c>
    </row>
    <row r="25" spans="1:16" ht="17.25" thickBot="1">
      <c r="A25" s="25"/>
      <c r="B25" s="26"/>
      <c r="C25" s="27"/>
      <c r="D25" s="26"/>
      <c r="E25" s="28"/>
      <c r="F25" s="1"/>
      <c r="G25" s="8"/>
      <c r="H25" s="8"/>
      <c r="I25" s="8"/>
      <c r="L25" s="348" t="s">
        <v>801</v>
      </c>
      <c r="M25" s="343"/>
      <c r="N25" s="343"/>
      <c r="O25" s="343"/>
      <c r="P25" s="344">
        <f>'Таблиця 1'!J11</f>
        <v>1</v>
      </c>
    </row>
    <row r="26" spans="1:16" ht="16.5">
      <c r="A26" s="19"/>
      <c r="B26" s="16"/>
      <c r="C26" s="17"/>
      <c r="D26" s="16"/>
      <c r="E26" s="20"/>
      <c r="F26" s="16"/>
      <c r="G26" s="21"/>
      <c r="H26" s="16"/>
      <c r="I26" s="16"/>
      <c r="L26" s="345" t="s">
        <v>802</v>
      </c>
      <c r="M26" s="8"/>
      <c r="N26" s="8"/>
      <c r="O26" s="8"/>
      <c r="P26" s="339">
        <f>'Таблиця 1'!E13</f>
        <v>0</v>
      </c>
    </row>
    <row r="27" spans="1:16" ht="16.5">
      <c r="A27" s="22"/>
      <c r="B27" s="1"/>
      <c r="C27" s="23"/>
      <c r="D27" s="1"/>
      <c r="E27" s="24"/>
      <c r="F27" s="1"/>
      <c r="G27" s="8"/>
      <c r="H27" s="8"/>
      <c r="I27" s="8"/>
      <c r="L27" s="346" t="s">
        <v>801</v>
      </c>
      <c r="M27" s="9"/>
      <c r="N27" s="9"/>
      <c r="O27" s="9"/>
      <c r="P27" s="341">
        <f>'Таблиця 1'!E11</f>
        <v>0</v>
      </c>
    </row>
    <row r="28" spans="1:16" ht="16.5">
      <c r="A28" s="25"/>
      <c r="B28" s="26"/>
      <c r="C28" s="27"/>
      <c r="D28" s="26"/>
      <c r="E28" s="28"/>
      <c r="F28" s="1"/>
      <c r="G28" s="8"/>
      <c r="H28" s="8"/>
      <c r="I28" s="8"/>
      <c r="L28" s="345" t="s">
        <v>803</v>
      </c>
      <c r="M28" s="8"/>
      <c r="N28" s="8"/>
      <c r="O28" s="8"/>
      <c r="P28" s="339">
        <f>'Таблиця 1'!F13</f>
        <v>0</v>
      </c>
    </row>
    <row r="29" spans="1:16" ht="16.5">
      <c r="A29" s="19"/>
      <c r="B29" s="16"/>
      <c r="C29" s="17"/>
      <c r="D29" s="16"/>
      <c r="E29" s="20"/>
      <c r="F29" s="16"/>
      <c r="G29" s="21"/>
      <c r="H29" s="16"/>
      <c r="I29" s="16"/>
      <c r="L29" s="346" t="s">
        <v>801</v>
      </c>
      <c r="M29" s="9"/>
      <c r="N29" s="9"/>
      <c r="O29" s="9"/>
      <c r="P29" s="341">
        <f>'Таблиця 1'!F11</f>
        <v>0</v>
      </c>
    </row>
    <row r="30" spans="1:16" ht="16.5">
      <c r="A30" s="22"/>
      <c r="B30" s="1"/>
      <c r="C30" s="23"/>
      <c r="D30" s="1"/>
      <c r="E30" s="24"/>
      <c r="F30" s="1"/>
      <c r="G30" s="8"/>
      <c r="H30" s="8"/>
      <c r="I30" s="8"/>
      <c r="L30" s="345" t="s">
        <v>804</v>
      </c>
      <c r="M30" s="8"/>
      <c r="N30" s="8"/>
      <c r="O30" s="8"/>
      <c r="P30" s="339">
        <f>'Таблиця 1'!G13</f>
        <v>0</v>
      </c>
    </row>
    <row r="31" spans="1:16" ht="16.5">
      <c r="A31" s="25"/>
      <c r="B31" s="26"/>
      <c r="C31" s="27"/>
      <c r="D31" s="26"/>
      <c r="E31" s="28"/>
      <c r="F31" s="1"/>
      <c r="G31" s="8"/>
      <c r="H31" s="8"/>
      <c r="I31" s="8"/>
      <c r="L31" s="346" t="s">
        <v>801</v>
      </c>
      <c r="M31" s="9"/>
      <c r="N31" s="9"/>
      <c r="O31" s="9"/>
      <c r="P31" s="341">
        <f>'Таблиця 1'!G11</f>
        <v>0</v>
      </c>
    </row>
    <row r="32" spans="1:16" ht="16.5">
      <c r="A32" s="19"/>
      <c r="B32" s="16"/>
      <c r="C32" s="17"/>
      <c r="D32" s="16"/>
      <c r="E32" s="20"/>
      <c r="F32" s="16"/>
      <c r="G32" s="21"/>
      <c r="H32" s="16"/>
      <c r="I32" s="16"/>
      <c r="L32" s="345" t="s">
        <v>805</v>
      </c>
      <c r="M32" s="8"/>
      <c r="N32" s="8"/>
      <c r="O32" s="8"/>
      <c r="P32" s="339">
        <f>'Таблиця 1'!H13</f>
        <v>0</v>
      </c>
    </row>
    <row r="33" spans="1:16" ht="16.5">
      <c r="A33" s="22"/>
      <c r="B33" s="1"/>
      <c r="C33" s="23"/>
      <c r="D33" s="1"/>
      <c r="E33" s="24"/>
      <c r="F33" s="1"/>
      <c r="G33" s="8"/>
      <c r="H33" s="8"/>
      <c r="I33" s="8"/>
      <c r="L33" s="346" t="s">
        <v>801</v>
      </c>
      <c r="M33" s="9"/>
      <c r="N33" s="9"/>
      <c r="O33" s="9"/>
      <c r="P33" s="341">
        <f>'Таблиця 1'!H11</f>
        <v>0</v>
      </c>
    </row>
    <row r="34" spans="1:16" ht="16.5">
      <c r="A34" s="25"/>
      <c r="B34" s="26"/>
      <c r="C34" s="27"/>
      <c r="D34" s="26"/>
      <c r="E34" s="28"/>
      <c r="F34" s="1"/>
      <c r="G34" s="8"/>
      <c r="H34" s="8"/>
      <c r="I34" s="8"/>
      <c r="L34" s="345" t="s">
        <v>806</v>
      </c>
      <c r="M34" s="8"/>
      <c r="N34" s="8"/>
      <c r="O34" s="8"/>
      <c r="P34" s="339">
        <f>'Таблиця 1'!I13</f>
        <v>1</v>
      </c>
    </row>
    <row r="35" spans="1:16" ht="16.5">
      <c r="A35" s="19"/>
      <c r="B35" s="16"/>
      <c r="C35" s="17"/>
      <c r="D35" s="16"/>
      <c r="E35" s="20"/>
      <c r="F35" s="16"/>
      <c r="G35" s="21"/>
      <c r="H35" s="16"/>
      <c r="I35" s="16"/>
      <c r="L35" s="346" t="s">
        <v>801</v>
      </c>
      <c r="M35" s="9"/>
      <c r="N35" s="9"/>
      <c r="O35" s="9"/>
      <c r="P35" s="341">
        <f>'Таблиця 1'!I11</f>
        <v>1</v>
      </c>
    </row>
    <row r="36" spans="1:16" ht="16.5">
      <c r="A36" s="22"/>
      <c r="B36" s="1"/>
      <c r="C36" s="23"/>
      <c r="D36" s="1"/>
      <c r="E36" s="24"/>
      <c r="F36" s="1"/>
      <c r="G36" s="8"/>
      <c r="H36" s="8"/>
      <c r="I36" s="8"/>
      <c r="L36" s="345" t="s">
        <v>807</v>
      </c>
      <c r="M36" s="8"/>
      <c r="N36" s="8"/>
      <c r="O36" s="8"/>
      <c r="P36" s="347">
        <f>'Таблиця 1'!J13</f>
        <v>1</v>
      </c>
    </row>
    <row r="37" spans="1:16" ht="17.25" thickBot="1">
      <c r="A37" s="25"/>
      <c r="B37" s="26"/>
      <c r="C37" s="27"/>
      <c r="D37" s="26"/>
      <c r="E37" s="28"/>
      <c r="F37" s="1"/>
      <c r="G37" s="8"/>
      <c r="H37" s="8"/>
      <c r="I37" s="8"/>
      <c r="L37" s="348" t="s">
        <v>801</v>
      </c>
      <c r="M37" s="343"/>
      <c r="N37" s="343"/>
      <c r="O37" s="343"/>
      <c r="P37" s="344">
        <f>'Таблиця 1'!J11</f>
        <v>1</v>
      </c>
    </row>
    <row r="38" spans="1:16" ht="16.5">
      <c r="A38" s="19"/>
      <c r="B38" s="16"/>
      <c r="C38" s="17"/>
      <c r="D38" s="16"/>
      <c r="E38" s="20"/>
      <c r="F38" s="16"/>
      <c r="G38" s="21"/>
      <c r="H38" s="16"/>
      <c r="I38" s="16"/>
      <c r="L38" s="345" t="s">
        <v>808</v>
      </c>
      <c r="M38" s="8"/>
      <c r="N38" s="8"/>
      <c r="O38" s="8"/>
      <c r="P38" s="339">
        <f>'Таблиця 1'!E14</f>
        <v>1</v>
      </c>
    </row>
    <row r="39" spans="1:16" ht="16.5">
      <c r="A39" s="22"/>
      <c r="B39" s="1"/>
      <c r="C39" s="23"/>
      <c r="D39" s="1"/>
      <c r="E39" s="24"/>
      <c r="F39" s="1"/>
      <c r="G39" s="8"/>
      <c r="H39" s="8"/>
      <c r="I39" s="8"/>
      <c r="L39" s="346" t="s">
        <v>794</v>
      </c>
      <c r="M39" s="9"/>
      <c r="N39" s="9"/>
      <c r="O39" s="9"/>
      <c r="P39" s="341">
        <f>'Таблиця 1'!E10</f>
        <v>3</v>
      </c>
    </row>
    <row r="40" spans="1:16" ht="16.5">
      <c r="A40" s="25"/>
      <c r="B40" s="26"/>
      <c r="C40" s="27"/>
      <c r="D40" s="26"/>
      <c r="E40" s="28"/>
      <c r="F40" s="1"/>
      <c r="G40" s="8"/>
      <c r="H40" s="8"/>
      <c r="I40" s="8"/>
      <c r="L40" s="345" t="s">
        <v>809</v>
      </c>
      <c r="M40" s="8"/>
      <c r="N40" s="8"/>
      <c r="O40" s="8"/>
      <c r="P40" s="339">
        <f>'Таблиця 1'!F14</f>
        <v>2</v>
      </c>
    </row>
    <row r="41" spans="1:16" ht="16.5">
      <c r="A41" s="19"/>
      <c r="B41" s="16"/>
      <c r="C41" s="17"/>
      <c r="D41" s="16"/>
      <c r="E41" s="20"/>
      <c r="F41" s="16"/>
      <c r="G41" s="21"/>
      <c r="H41" s="16"/>
      <c r="I41" s="16"/>
      <c r="L41" s="346" t="s">
        <v>794</v>
      </c>
      <c r="M41" s="9"/>
      <c r="N41" s="9"/>
      <c r="O41" s="9"/>
      <c r="P41" s="341">
        <f>'Таблиця 1'!F10</f>
        <v>4</v>
      </c>
    </row>
    <row r="42" spans="1:16" ht="16.5">
      <c r="A42" s="22"/>
      <c r="B42" s="1"/>
      <c r="C42" s="23"/>
      <c r="D42" s="1"/>
      <c r="E42" s="24"/>
      <c r="F42" s="1"/>
      <c r="G42" s="8"/>
      <c r="H42" s="8"/>
      <c r="I42" s="8"/>
      <c r="L42" s="345" t="s">
        <v>810</v>
      </c>
      <c r="M42" s="8"/>
      <c r="N42" s="8"/>
      <c r="O42" s="8"/>
      <c r="P42" s="339">
        <f>'Таблиця 1'!G14</f>
        <v>0</v>
      </c>
    </row>
    <row r="43" spans="1:16" ht="16.5">
      <c r="A43" s="25"/>
      <c r="B43" s="26"/>
      <c r="C43" s="27"/>
      <c r="D43" s="26"/>
      <c r="E43" s="28"/>
      <c r="F43" s="1"/>
      <c r="G43" s="8"/>
      <c r="H43" s="8"/>
      <c r="I43" s="8"/>
      <c r="L43" s="346" t="s">
        <v>794</v>
      </c>
      <c r="M43" s="9"/>
      <c r="N43" s="9"/>
      <c r="O43" s="9"/>
      <c r="P43" s="341">
        <f>'Таблиця 1'!G10</f>
        <v>0</v>
      </c>
    </row>
    <row r="44" spans="1:16" ht="16.5">
      <c r="A44" s="19"/>
      <c r="B44" s="16"/>
      <c r="C44" s="17"/>
      <c r="D44" s="16"/>
      <c r="E44" s="20"/>
      <c r="F44" s="16"/>
      <c r="G44" s="21"/>
      <c r="H44" s="16"/>
      <c r="I44" s="16"/>
      <c r="L44" s="345" t="s">
        <v>811</v>
      </c>
      <c r="M44" s="8"/>
      <c r="N44" s="8"/>
      <c r="O44" s="8"/>
      <c r="P44" s="339">
        <f>'Таблиця 1'!H14</f>
        <v>0</v>
      </c>
    </row>
    <row r="45" spans="1:16" ht="16.5">
      <c r="A45" s="22"/>
      <c r="B45" s="1"/>
      <c r="C45" s="23"/>
      <c r="D45" s="1"/>
      <c r="E45" s="24"/>
      <c r="F45" s="1"/>
      <c r="G45" s="8"/>
      <c r="H45" s="8"/>
      <c r="I45" s="8"/>
      <c r="L45" s="346" t="s">
        <v>794</v>
      </c>
      <c r="M45" s="9"/>
      <c r="N45" s="9"/>
      <c r="O45" s="9"/>
      <c r="P45" s="341">
        <f>'Таблиця 1'!H10</f>
        <v>0</v>
      </c>
    </row>
    <row r="46" spans="1:16" ht="16.5">
      <c r="A46" s="25"/>
      <c r="B46" s="26"/>
      <c r="C46" s="27"/>
      <c r="D46" s="26"/>
      <c r="E46" s="28"/>
      <c r="F46" s="1"/>
      <c r="G46" s="8"/>
      <c r="H46" s="8"/>
      <c r="I46" s="8"/>
      <c r="L46" s="345" t="s">
        <v>812</v>
      </c>
      <c r="M46" s="8"/>
      <c r="N46" s="8"/>
      <c r="O46" s="8"/>
      <c r="P46" s="339">
        <f>'Таблиця 1'!I14</f>
        <v>0</v>
      </c>
    </row>
    <row r="47" spans="1:16" ht="16.5">
      <c r="A47" s="19"/>
      <c r="B47" s="16"/>
      <c r="C47" s="17"/>
      <c r="D47" s="16"/>
      <c r="E47" s="20"/>
      <c r="F47" s="16"/>
      <c r="G47" s="21"/>
      <c r="H47" s="16"/>
      <c r="I47" s="16"/>
      <c r="L47" s="346" t="s">
        <v>794</v>
      </c>
      <c r="M47" s="9"/>
      <c r="N47" s="9"/>
      <c r="O47" s="9"/>
      <c r="P47" s="341">
        <f>'Таблиця 1'!I10</f>
        <v>2</v>
      </c>
    </row>
    <row r="48" spans="1:16" ht="16.5">
      <c r="A48" s="22"/>
      <c r="B48" s="1"/>
      <c r="C48" s="23"/>
      <c r="D48" s="1"/>
      <c r="E48" s="24"/>
      <c r="F48" s="1"/>
      <c r="G48" s="8"/>
      <c r="H48" s="8"/>
      <c r="I48" s="8"/>
      <c r="L48" s="345" t="s">
        <v>813</v>
      </c>
      <c r="M48" s="8"/>
      <c r="N48" s="8"/>
      <c r="O48" s="8"/>
      <c r="P48" s="347">
        <f>'Таблиця 1'!J14</f>
        <v>0</v>
      </c>
    </row>
    <row r="49" spans="1:16" ht="17.25" thickBot="1">
      <c r="A49" s="25"/>
      <c r="B49" s="26"/>
      <c r="C49" s="27"/>
      <c r="D49" s="26"/>
      <c r="E49" s="28"/>
      <c r="F49" s="1"/>
      <c r="G49" s="8"/>
      <c r="H49" s="8"/>
      <c r="I49" s="8"/>
      <c r="L49" s="348" t="s">
        <v>794</v>
      </c>
      <c r="M49" s="343"/>
      <c r="N49" s="343"/>
      <c r="O49" s="343"/>
      <c r="P49" s="344">
        <f>'Таблиця 1'!J10</f>
        <v>2</v>
      </c>
    </row>
    <row r="50" spans="1:16" ht="16.5">
      <c r="A50" s="19"/>
      <c r="B50" s="16"/>
      <c r="C50" s="17"/>
      <c r="D50" s="16"/>
      <c r="E50" s="20"/>
      <c r="F50" s="16"/>
      <c r="G50" s="21"/>
      <c r="H50" s="16"/>
      <c r="I50" s="16"/>
      <c r="L50" s="345" t="s">
        <v>815</v>
      </c>
      <c r="M50" s="8"/>
      <c r="N50" s="8"/>
      <c r="O50" s="8"/>
      <c r="P50" s="339">
        <f>SUM('Таблиця 1'!E14:E15)</f>
        <v>1</v>
      </c>
    </row>
    <row r="51" spans="1:16" ht="16.5">
      <c r="A51" s="22"/>
      <c r="B51" s="1"/>
      <c r="C51" s="23"/>
      <c r="D51" s="1"/>
      <c r="E51" s="24"/>
      <c r="F51" s="1"/>
      <c r="G51" s="8"/>
      <c r="H51" s="8"/>
      <c r="I51" s="8"/>
      <c r="L51" s="346" t="s">
        <v>794</v>
      </c>
      <c r="M51" s="9"/>
      <c r="N51" s="9"/>
      <c r="O51" s="9"/>
      <c r="P51" s="341">
        <f>'Таблиця 1'!E10</f>
        <v>3</v>
      </c>
    </row>
    <row r="52" spans="1:16" ht="16.5">
      <c r="A52" s="25"/>
      <c r="B52" s="26"/>
      <c r="C52" s="27"/>
      <c r="D52" s="26"/>
      <c r="E52" s="28"/>
      <c r="F52" s="1"/>
      <c r="G52" s="8"/>
      <c r="H52" s="8"/>
      <c r="I52" s="8"/>
      <c r="L52" s="345" t="s">
        <v>816</v>
      </c>
      <c r="M52" s="8"/>
      <c r="N52" s="8"/>
      <c r="O52" s="8"/>
      <c r="P52" s="339">
        <f>SUM('Таблиця 1'!F14:F15)</f>
        <v>2</v>
      </c>
    </row>
    <row r="53" spans="1:16" ht="16.5">
      <c r="A53" s="19"/>
      <c r="B53" s="16"/>
      <c r="C53" s="17"/>
      <c r="D53" s="16"/>
      <c r="E53" s="20"/>
      <c r="F53" s="16"/>
      <c r="G53" s="21"/>
      <c r="H53" s="16"/>
      <c r="I53" s="16"/>
      <c r="L53" s="346" t="s">
        <v>794</v>
      </c>
      <c r="M53" s="9"/>
      <c r="N53" s="9"/>
      <c r="O53" s="9"/>
      <c r="P53" s="341">
        <f>'Таблиця 1'!F10</f>
        <v>4</v>
      </c>
    </row>
    <row r="54" spans="1:16" ht="16.5">
      <c r="A54" s="22"/>
      <c r="B54" s="1"/>
      <c r="C54" s="23"/>
      <c r="D54" s="1"/>
      <c r="E54" s="24"/>
      <c r="F54" s="1"/>
      <c r="G54" s="8"/>
      <c r="H54" s="8"/>
      <c r="I54" s="8"/>
      <c r="L54" s="345" t="s">
        <v>817</v>
      </c>
      <c r="M54" s="8"/>
      <c r="N54" s="8"/>
      <c r="O54" s="8"/>
      <c r="P54" s="339">
        <f>SUM('Таблиця 1'!G14:G15)</f>
        <v>0</v>
      </c>
    </row>
    <row r="55" spans="1:16" ht="16.5">
      <c r="A55" s="25"/>
      <c r="B55" s="26"/>
      <c r="C55" s="27"/>
      <c r="D55" s="26"/>
      <c r="E55" s="28"/>
      <c r="F55" s="1"/>
      <c r="G55" s="8"/>
      <c r="H55" s="8"/>
      <c r="I55" s="8"/>
      <c r="L55" s="346" t="s">
        <v>794</v>
      </c>
      <c r="M55" s="9"/>
      <c r="N55" s="9"/>
      <c r="O55" s="9"/>
      <c r="P55" s="341">
        <f>'Таблиця 1'!G10</f>
        <v>0</v>
      </c>
    </row>
    <row r="56" spans="1:16" ht="16.5">
      <c r="A56" s="19"/>
      <c r="B56" s="16"/>
      <c r="C56" s="17"/>
      <c r="D56" s="16"/>
      <c r="E56" s="20"/>
      <c r="F56" s="16"/>
      <c r="G56" s="21"/>
      <c r="H56" s="16"/>
      <c r="I56" s="16"/>
      <c r="L56" s="345" t="s">
        <v>818</v>
      </c>
      <c r="M56" s="8"/>
      <c r="N56" s="8"/>
      <c r="O56" s="8"/>
      <c r="P56" s="339">
        <f>SUM('Таблиця 1'!H14:H15)</f>
        <v>0</v>
      </c>
    </row>
    <row r="57" spans="1:16" ht="16.5">
      <c r="A57" s="22"/>
      <c r="B57" s="1"/>
      <c r="C57" s="23"/>
      <c r="D57" s="1"/>
      <c r="E57" s="24"/>
      <c r="F57" s="1"/>
      <c r="G57" s="8"/>
      <c r="H57" s="8"/>
      <c r="I57" s="8"/>
      <c r="L57" s="346" t="s">
        <v>794</v>
      </c>
      <c r="M57" s="9"/>
      <c r="N57" s="9"/>
      <c r="O57" s="9"/>
      <c r="P57" s="341">
        <f>'Таблиця 1'!H10</f>
        <v>0</v>
      </c>
    </row>
    <row r="58" spans="1:16" ht="16.5">
      <c r="A58" s="25"/>
      <c r="B58" s="26"/>
      <c r="C58" s="27"/>
      <c r="D58" s="26"/>
      <c r="E58" s="28"/>
      <c r="F58" s="1"/>
      <c r="G58" s="8"/>
      <c r="H58" s="8"/>
      <c r="I58" s="8"/>
      <c r="L58" s="345" t="s">
        <v>819</v>
      </c>
      <c r="M58" s="8"/>
      <c r="N58" s="8"/>
      <c r="O58" s="8"/>
      <c r="P58" s="339">
        <f>SUM('Таблиця 1'!I14:I15)</f>
        <v>0</v>
      </c>
    </row>
    <row r="59" spans="1:16" ht="16.5">
      <c r="A59" s="19"/>
      <c r="B59" s="16"/>
      <c r="C59" s="17"/>
      <c r="D59" s="16"/>
      <c r="E59" s="20"/>
      <c r="F59" s="16"/>
      <c r="G59" s="21"/>
      <c r="H59" s="16"/>
      <c r="I59" s="16"/>
      <c r="L59" s="346" t="s">
        <v>794</v>
      </c>
      <c r="M59" s="9"/>
      <c r="N59" s="9"/>
      <c r="O59" s="9"/>
      <c r="P59" s="341">
        <f>'Таблиця 1'!I10</f>
        <v>2</v>
      </c>
    </row>
    <row r="60" spans="1:16" ht="16.5">
      <c r="A60" s="22"/>
      <c r="B60" s="1"/>
      <c r="C60" s="23"/>
      <c r="D60" s="1"/>
      <c r="E60" s="24"/>
      <c r="F60" s="1"/>
      <c r="G60" s="8"/>
      <c r="H60" s="8"/>
      <c r="I60" s="8"/>
      <c r="L60" s="345" t="s">
        <v>820</v>
      </c>
      <c r="M60" s="8"/>
      <c r="N60" s="8"/>
      <c r="O60" s="8"/>
      <c r="P60" s="347">
        <f>SUM('Таблиця 1'!J14:J15)</f>
        <v>0</v>
      </c>
    </row>
    <row r="61" spans="1:16" ht="17.25" thickBot="1">
      <c r="A61" s="25"/>
      <c r="B61" s="26"/>
      <c r="C61" s="27"/>
      <c r="D61" s="26"/>
      <c r="E61" s="28"/>
      <c r="F61" s="1"/>
      <c r="G61" s="8"/>
      <c r="H61" s="8"/>
      <c r="I61" s="8"/>
      <c r="L61" s="348" t="s">
        <v>794</v>
      </c>
      <c r="M61" s="343"/>
      <c r="N61" s="343"/>
      <c r="O61" s="343"/>
      <c r="P61" s="344">
        <f>'Таблиця 1'!J10</f>
        <v>2</v>
      </c>
    </row>
    <row r="62" spans="1:16" ht="16.5">
      <c r="A62" s="19"/>
      <c r="B62" s="16"/>
      <c r="C62" s="17"/>
      <c r="D62" s="16"/>
      <c r="E62" s="20"/>
      <c r="F62" s="16"/>
      <c r="G62" s="21"/>
      <c r="H62" s="16"/>
      <c r="I62" s="16"/>
      <c r="L62" s="345" t="s">
        <v>821</v>
      </c>
      <c r="M62" s="8"/>
      <c r="N62" s="8"/>
      <c r="O62" s="8"/>
      <c r="P62" s="339">
        <f>'Таблиця 1'!E27</f>
        <v>2</v>
      </c>
    </row>
    <row r="63" spans="1:16" ht="16.5">
      <c r="A63" s="22"/>
      <c r="B63" s="1"/>
      <c r="C63" s="23"/>
      <c r="D63" s="1"/>
      <c r="E63" s="24"/>
      <c r="F63" s="1"/>
      <c r="G63" s="8"/>
      <c r="H63" s="8"/>
      <c r="I63" s="8"/>
      <c r="L63" s="346" t="s">
        <v>827</v>
      </c>
      <c r="M63" s="9"/>
      <c r="N63" s="9"/>
      <c r="O63" s="9"/>
      <c r="P63" s="341">
        <f>'Таблиця 1'!E26</f>
        <v>3</v>
      </c>
    </row>
    <row r="64" spans="1:16" ht="16.5">
      <c r="A64" s="25"/>
      <c r="B64" s="26"/>
      <c r="C64" s="27"/>
      <c r="D64" s="26"/>
      <c r="E64" s="28"/>
      <c r="F64" s="1"/>
      <c r="G64" s="8"/>
      <c r="H64" s="8"/>
      <c r="I64" s="8"/>
      <c r="L64" s="345" t="s">
        <v>822</v>
      </c>
      <c r="M64" s="8"/>
      <c r="N64" s="8"/>
      <c r="O64" s="8"/>
      <c r="P64" s="339">
        <f>'Таблиця 1'!F27</f>
        <v>2</v>
      </c>
    </row>
    <row r="65" spans="1:16" ht="16.5">
      <c r="A65" s="19"/>
      <c r="B65" s="16"/>
      <c r="C65" s="17"/>
      <c r="D65" s="16"/>
      <c r="E65" s="20"/>
      <c r="F65" s="16"/>
      <c r="G65" s="21"/>
      <c r="H65" s="16"/>
      <c r="I65" s="16"/>
      <c r="L65" s="346" t="s">
        <v>827</v>
      </c>
      <c r="M65" s="9"/>
      <c r="N65" s="9"/>
      <c r="O65" s="9"/>
      <c r="P65" s="341">
        <f>'Таблиця 1'!F26</f>
        <v>3</v>
      </c>
    </row>
    <row r="66" spans="1:16" ht="16.5">
      <c r="A66" s="22"/>
      <c r="B66" s="1"/>
      <c r="C66" s="23"/>
      <c r="D66" s="1"/>
      <c r="E66" s="24"/>
      <c r="F66" s="1"/>
      <c r="G66" s="8"/>
      <c r="H66" s="8"/>
      <c r="I66" s="8"/>
      <c r="L66" s="345" t="s">
        <v>823</v>
      </c>
      <c r="M66" s="8"/>
      <c r="N66" s="8"/>
      <c r="O66" s="8"/>
      <c r="P66" s="339">
        <f>'Таблиця 1'!G27</f>
        <v>0</v>
      </c>
    </row>
    <row r="67" spans="1:16" ht="16.5">
      <c r="A67" s="25"/>
      <c r="B67" s="26"/>
      <c r="C67" s="27"/>
      <c r="D67" s="26"/>
      <c r="E67" s="28"/>
      <c r="F67" s="1"/>
      <c r="G67" s="8"/>
      <c r="H67" s="8"/>
      <c r="I67" s="8"/>
      <c r="L67" s="346" t="s">
        <v>827</v>
      </c>
      <c r="M67" s="9"/>
      <c r="N67" s="9"/>
      <c r="O67" s="9"/>
      <c r="P67" s="341">
        <f>'Таблиця 1'!G26</f>
        <v>0</v>
      </c>
    </row>
    <row r="68" spans="1:16" ht="16.5">
      <c r="A68" s="19"/>
      <c r="B68" s="16"/>
      <c r="C68" s="17"/>
      <c r="D68" s="16"/>
      <c r="E68" s="20"/>
      <c r="F68" s="16"/>
      <c r="G68" s="21"/>
      <c r="H68" s="16"/>
      <c r="I68" s="16"/>
      <c r="L68" s="345" t="s">
        <v>824</v>
      </c>
      <c r="M68" s="8"/>
      <c r="N68" s="8"/>
      <c r="O68" s="8"/>
      <c r="P68" s="339">
        <f>'Таблиця 1'!H27</f>
        <v>0</v>
      </c>
    </row>
    <row r="69" spans="1:16" ht="16.5">
      <c r="A69" s="22"/>
      <c r="B69" s="1"/>
      <c r="C69" s="23"/>
      <c r="D69" s="1"/>
      <c r="E69" s="24"/>
      <c r="F69" s="1"/>
      <c r="G69" s="8"/>
      <c r="H69" s="8"/>
      <c r="I69" s="8"/>
      <c r="L69" s="346" t="s">
        <v>827</v>
      </c>
      <c r="M69" s="9"/>
      <c r="N69" s="9"/>
      <c r="O69" s="9"/>
      <c r="P69" s="341">
        <f>'Таблиця 1'!H26</f>
        <v>0</v>
      </c>
    </row>
    <row r="70" spans="1:16" ht="16.5">
      <c r="A70" s="25"/>
      <c r="B70" s="26"/>
      <c r="C70" s="27"/>
      <c r="D70" s="26"/>
      <c r="E70" s="28"/>
      <c r="F70" s="1"/>
      <c r="G70" s="8"/>
      <c r="H70" s="8"/>
      <c r="I70" s="8"/>
      <c r="L70" s="345" t="s">
        <v>825</v>
      </c>
      <c r="M70" s="8"/>
      <c r="N70" s="8"/>
      <c r="O70" s="8"/>
      <c r="P70" s="339">
        <f>'Таблиця 1'!I27</f>
        <v>3</v>
      </c>
    </row>
    <row r="71" spans="1:16" ht="16.5">
      <c r="A71" s="19"/>
      <c r="B71" s="16"/>
      <c r="C71" s="17"/>
      <c r="D71" s="16"/>
      <c r="E71" s="20"/>
      <c r="F71" s="16"/>
      <c r="G71" s="21"/>
      <c r="H71" s="16"/>
      <c r="I71" s="16"/>
      <c r="L71" s="346" t="s">
        <v>827</v>
      </c>
      <c r="M71" s="9"/>
      <c r="N71" s="9"/>
      <c r="O71" s="9"/>
      <c r="P71" s="341">
        <f>'Таблиця 1'!I26</f>
        <v>4</v>
      </c>
    </row>
    <row r="72" spans="1:16" ht="16.5">
      <c r="A72" s="22"/>
      <c r="B72" s="1"/>
      <c r="C72" s="23"/>
      <c r="D72" s="1"/>
      <c r="E72" s="24"/>
      <c r="F72" s="1"/>
      <c r="G72" s="8"/>
      <c r="H72" s="8"/>
      <c r="I72" s="8"/>
      <c r="L72" s="345" t="s">
        <v>826</v>
      </c>
      <c r="M72" s="8"/>
      <c r="N72" s="8"/>
      <c r="O72" s="8"/>
      <c r="P72" s="347">
        <f>'Таблиця 1'!J27</f>
        <v>3</v>
      </c>
    </row>
    <row r="73" spans="1:16" ht="17.25" thickBot="1">
      <c r="A73" s="25"/>
      <c r="B73" s="26"/>
      <c r="C73" s="27"/>
      <c r="D73" s="26"/>
      <c r="E73" s="28"/>
      <c r="F73" s="1"/>
      <c r="G73" s="8"/>
      <c r="H73" s="8"/>
      <c r="I73" s="8"/>
      <c r="L73" s="348" t="s">
        <v>827</v>
      </c>
      <c r="M73" s="343"/>
      <c r="N73" s="343"/>
      <c r="O73" s="343"/>
      <c r="P73" s="344">
        <f>'Таблиця 1'!J26</f>
        <v>4</v>
      </c>
    </row>
    <row r="74" spans="1:16" ht="16.5">
      <c r="A74" s="19"/>
      <c r="B74" s="16"/>
      <c r="C74" s="17"/>
      <c r="D74" s="16"/>
      <c r="E74" s="20"/>
      <c r="F74" s="16"/>
      <c r="G74" s="21"/>
      <c r="H74" s="16"/>
      <c r="I74" s="16"/>
      <c r="L74" s="345" t="s">
        <v>834</v>
      </c>
      <c r="M74" s="8"/>
      <c r="N74" s="8"/>
      <c r="O74" s="8"/>
      <c r="P74" s="339">
        <f>'Таблиця 1'!E30</f>
        <v>1</v>
      </c>
    </row>
    <row r="75" spans="1:16" ht="16.5">
      <c r="A75" s="22"/>
      <c r="B75" s="1"/>
      <c r="C75" s="23"/>
      <c r="D75" s="1"/>
      <c r="E75" s="24"/>
      <c r="F75" s="1"/>
      <c r="G75" s="8"/>
      <c r="H75" s="8"/>
      <c r="I75" s="8"/>
      <c r="L75" s="346" t="s">
        <v>840</v>
      </c>
      <c r="M75" s="9"/>
      <c r="N75" s="9"/>
      <c r="O75" s="9"/>
      <c r="P75" s="341">
        <f>'Таблиця 1'!E29</f>
        <v>4</v>
      </c>
    </row>
    <row r="76" spans="1:16" ht="16.5">
      <c r="A76" s="25"/>
      <c r="B76" s="26"/>
      <c r="C76" s="27"/>
      <c r="D76" s="26"/>
      <c r="E76" s="28"/>
      <c r="F76" s="1"/>
      <c r="G76" s="8"/>
      <c r="H76" s="8"/>
      <c r="I76" s="8"/>
      <c r="L76" s="345" t="s">
        <v>835</v>
      </c>
      <c r="M76" s="8"/>
      <c r="N76" s="8"/>
      <c r="O76" s="8"/>
      <c r="P76" s="339">
        <f>'Таблиця 1'!F30</f>
        <v>1</v>
      </c>
    </row>
    <row r="77" spans="1:16" ht="16.5">
      <c r="A77" s="19"/>
      <c r="B77" s="16"/>
      <c r="C77" s="17"/>
      <c r="D77" s="16"/>
      <c r="E77" s="20"/>
      <c r="F77" s="16"/>
      <c r="G77" s="21"/>
      <c r="H77" s="16"/>
      <c r="I77" s="16"/>
      <c r="L77" s="346" t="s">
        <v>840</v>
      </c>
      <c r="M77" s="9"/>
      <c r="N77" s="9"/>
      <c r="O77" s="9"/>
      <c r="P77" s="341">
        <f>'Таблиця 1'!F29</f>
        <v>4</v>
      </c>
    </row>
    <row r="78" spans="1:16" ht="16.5">
      <c r="A78" s="22"/>
      <c r="B78" s="1"/>
      <c r="C78" s="23"/>
      <c r="D78" s="1"/>
      <c r="E78" s="24"/>
      <c r="F78" s="1"/>
      <c r="G78" s="8"/>
      <c r="H78" s="8"/>
      <c r="I78" s="8"/>
      <c r="L78" s="345" t="s">
        <v>836</v>
      </c>
      <c r="M78" s="8"/>
      <c r="N78" s="8"/>
      <c r="O78" s="8"/>
      <c r="P78" s="339">
        <f>'Таблиця 1'!G30</f>
        <v>0</v>
      </c>
    </row>
    <row r="79" spans="1:16" ht="16.5">
      <c r="A79" s="25"/>
      <c r="B79" s="26"/>
      <c r="C79" s="27"/>
      <c r="D79" s="26"/>
      <c r="E79" s="28"/>
      <c r="F79" s="1"/>
      <c r="G79" s="8"/>
      <c r="H79" s="8"/>
      <c r="I79" s="8"/>
      <c r="L79" s="346" t="s">
        <v>840</v>
      </c>
      <c r="M79" s="9"/>
      <c r="N79" s="9"/>
      <c r="O79" s="9"/>
      <c r="P79" s="341">
        <f>'Таблиця 1'!G29</f>
        <v>0</v>
      </c>
    </row>
    <row r="80" spans="1:16" ht="16.5">
      <c r="A80" s="19"/>
      <c r="B80" s="16"/>
      <c r="C80" s="17"/>
      <c r="D80" s="16"/>
      <c r="E80" s="20"/>
      <c r="F80" s="16"/>
      <c r="G80" s="21"/>
      <c r="H80" s="16"/>
      <c r="I80" s="16"/>
      <c r="L80" s="345" t="s">
        <v>837</v>
      </c>
      <c r="M80" s="8"/>
      <c r="N80" s="8"/>
      <c r="O80" s="8"/>
      <c r="P80" s="339">
        <f>'Таблиця 1'!H30</f>
        <v>0</v>
      </c>
    </row>
    <row r="81" spans="1:16" ht="16.5">
      <c r="A81" s="22"/>
      <c r="B81" s="1"/>
      <c r="C81" s="23"/>
      <c r="D81" s="1"/>
      <c r="E81" s="24"/>
      <c r="F81" s="1"/>
      <c r="G81" s="8"/>
      <c r="H81" s="8"/>
      <c r="I81" s="8"/>
      <c r="L81" s="346" t="s">
        <v>840</v>
      </c>
      <c r="M81" s="9"/>
      <c r="N81" s="9"/>
      <c r="O81" s="9"/>
      <c r="P81" s="341">
        <f>'Таблиця 1'!H29</f>
        <v>0</v>
      </c>
    </row>
    <row r="82" spans="1:16" ht="16.5">
      <c r="A82" s="25"/>
      <c r="B82" s="26"/>
      <c r="C82" s="27"/>
      <c r="D82" s="26"/>
      <c r="E82" s="28"/>
      <c r="F82" s="1"/>
      <c r="G82" s="8"/>
      <c r="H82" s="8"/>
      <c r="I82" s="8"/>
      <c r="L82" s="345" t="s">
        <v>838</v>
      </c>
      <c r="M82" s="8"/>
      <c r="N82" s="8"/>
      <c r="O82" s="8"/>
      <c r="P82" s="339">
        <f>'Таблиця 1'!I30</f>
        <v>1</v>
      </c>
    </row>
    <row r="83" spans="1:16" ht="16.5">
      <c r="A83" s="19"/>
      <c r="B83" s="16"/>
      <c r="C83" s="17"/>
      <c r="D83" s="16"/>
      <c r="E83" s="20"/>
      <c r="F83" s="16"/>
      <c r="G83" s="21"/>
      <c r="H83" s="16"/>
      <c r="I83" s="16"/>
      <c r="L83" s="346" t="s">
        <v>840</v>
      </c>
      <c r="M83" s="9"/>
      <c r="N83" s="9"/>
      <c r="O83" s="9"/>
      <c r="P83" s="341">
        <f>'Таблиця 1'!I29</f>
        <v>4</v>
      </c>
    </row>
    <row r="84" spans="1:16" ht="16.5">
      <c r="A84" s="22"/>
      <c r="B84" s="1"/>
      <c r="C84" s="23"/>
      <c r="D84" s="1"/>
      <c r="E84" s="24"/>
      <c r="F84" s="1"/>
      <c r="G84" s="8"/>
      <c r="H84" s="8"/>
      <c r="I84" s="8"/>
      <c r="L84" s="345" t="s">
        <v>839</v>
      </c>
      <c r="M84" s="8"/>
      <c r="N84" s="8"/>
      <c r="O84" s="8"/>
      <c r="P84" s="347">
        <f>'Таблиця 1'!J30</f>
        <v>1</v>
      </c>
    </row>
    <row r="85" spans="1:16" ht="17.25" thickBot="1">
      <c r="A85" s="25"/>
      <c r="B85" s="26"/>
      <c r="C85" s="27"/>
      <c r="D85" s="26"/>
      <c r="E85" s="28"/>
      <c r="F85" s="1"/>
      <c r="G85" s="8"/>
      <c r="H85" s="8"/>
      <c r="I85" s="8"/>
      <c r="L85" s="348" t="s">
        <v>840</v>
      </c>
      <c r="M85" s="343"/>
      <c r="N85" s="343"/>
      <c r="O85" s="343"/>
      <c r="P85" s="344">
        <f>'Таблиця 1'!J29</f>
        <v>4</v>
      </c>
    </row>
    <row r="86" spans="1:16" ht="16.5">
      <c r="A86" s="19"/>
      <c r="B86" s="16"/>
      <c r="C86" s="17"/>
      <c r="D86" s="16"/>
      <c r="E86" s="20"/>
      <c r="F86" s="16"/>
      <c r="G86" s="21"/>
      <c r="H86" s="16"/>
      <c r="I86" s="16"/>
      <c r="L86" s="345" t="s">
        <v>841</v>
      </c>
      <c r="M86" s="8"/>
      <c r="N86" s="8"/>
      <c r="O86" s="8"/>
      <c r="P86" s="339">
        <f>'Таблиця 1'!E33</f>
        <v>3</v>
      </c>
    </row>
    <row r="87" spans="1:16" ht="16.5">
      <c r="A87" s="22"/>
      <c r="B87" s="1"/>
      <c r="C87" s="23"/>
      <c r="D87" s="1"/>
      <c r="E87" s="24"/>
      <c r="F87" s="1"/>
      <c r="G87" s="8"/>
      <c r="H87" s="8"/>
      <c r="I87" s="8"/>
      <c r="L87" s="346" t="s">
        <v>847</v>
      </c>
      <c r="M87" s="9"/>
      <c r="N87" s="9"/>
      <c r="O87" s="9"/>
      <c r="P87" s="341">
        <f>'Таблиця 1'!E32</f>
        <v>25</v>
      </c>
    </row>
    <row r="88" spans="1:16" ht="16.5">
      <c r="A88" s="25"/>
      <c r="B88" s="26"/>
      <c r="C88" s="27"/>
      <c r="D88" s="26"/>
      <c r="E88" s="28"/>
      <c r="F88" s="1"/>
      <c r="G88" s="8"/>
      <c r="H88" s="8"/>
      <c r="I88" s="8"/>
      <c r="L88" s="345" t="s">
        <v>842</v>
      </c>
      <c r="M88" s="8"/>
      <c r="N88" s="8"/>
      <c r="O88" s="8"/>
      <c r="P88" s="339">
        <f>'Таблиця 1'!F33</f>
        <v>3</v>
      </c>
    </row>
    <row r="89" spans="1:16" ht="16.5">
      <c r="A89" s="19"/>
      <c r="B89" s="16"/>
      <c r="C89" s="17"/>
      <c r="D89" s="16"/>
      <c r="E89" s="20"/>
      <c r="F89" s="16"/>
      <c r="G89" s="21"/>
      <c r="H89" s="16"/>
      <c r="I89" s="16"/>
      <c r="L89" s="346" t="s">
        <v>847</v>
      </c>
      <c r="M89" s="9"/>
      <c r="N89" s="9"/>
      <c r="O89" s="9"/>
      <c r="P89" s="341">
        <f>'Таблиця 1'!F32</f>
        <v>25</v>
      </c>
    </row>
    <row r="90" spans="1:16" ht="16.5">
      <c r="A90" s="22"/>
      <c r="B90" s="1"/>
      <c r="C90" s="23"/>
      <c r="D90" s="1"/>
      <c r="E90" s="24"/>
      <c r="F90" s="1"/>
      <c r="G90" s="8"/>
      <c r="H90" s="8"/>
      <c r="I90" s="8"/>
      <c r="L90" s="345" t="s">
        <v>843</v>
      </c>
      <c r="M90" s="8"/>
      <c r="N90" s="8"/>
      <c r="O90" s="8"/>
      <c r="P90" s="339">
        <f>'Таблиця 1'!G33</f>
        <v>0</v>
      </c>
    </row>
    <row r="91" spans="1:16" ht="16.5">
      <c r="A91" s="25"/>
      <c r="B91" s="26"/>
      <c r="C91" s="27"/>
      <c r="D91" s="26"/>
      <c r="E91" s="28"/>
      <c r="F91" s="1"/>
      <c r="G91" s="8"/>
      <c r="H91" s="8"/>
      <c r="I91" s="8"/>
      <c r="L91" s="346" t="s">
        <v>847</v>
      </c>
      <c r="M91" s="9"/>
      <c r="N91" s="9"/>
      <c r="O91" s="9"/>
      <c r="P91" s="341">
        <f>'Таблиця 1'!G32</f>
        <v>0</v>
      </c>
    </row>
    <row r="92" spans="1:16" ht="16.5">
      <c r="A92" s="19"/>
      <c r="B92" s="16"/>
      <c r="C92" s="17"/>
      <c r="D92" s="16"/>
      <c r="E92" s="20"/>
      <c r="F92" s="16"/>
      <c r="G92" s="21"/>
      <c r="H92" s="16"/>
      <c r="I92" s="16"/>
      <c r="L92" s="345" t="s">
        <v>844</v>
      </c>
      <c r="M92" s="8"/>
      <c r="N92" s="8"/>
      <c r="O92" s="8"/>
      <c r="P92" s="339">
        <f>'Таблиця 1'!H33</f>
        <v>0</v>
      </c>
    </row>
    <row r="93" spans="1:16" ht="16.5">
      <c r="A93" s="22"/>
      <c r="B93" s="1"/>
      <c r="C93" s="23"/>
      <c r="D93" s="1"/>
      <c r="E93" s="24"/>
      <c r="F93" s="1"/>
      <c r="G93" s="8"/>
      <c r="H93" s="8"/>
      <c r="I93" s="8"/>
      <c r="L93" s="346" t="s">
        <v>847</v>
      </c>
      <c r="M93" s="9"/>
      <c r="N93" s="9"/>
      <c r="O93" s="9"/>
      <c r="P93" s="341">
        <f>'Таблиця 1'!H32</f>
        <v>0</v>
      </c>
    </row>
    <row r="94" spans="1:16" ht="16.5">
      <c r="A94" s="25"/>
      <c r="B94" s="26"/>
      <c r="C94" s="27"/>
      <c r="D94" s="26"/>
      <c r="E94" s="28"/>
      <c r="F94" s="1"/>
      <c r="G94" s="8"/>
      <c r="H94" s="8"/>
      <c r="I94" s="8"/>
      <c r="L94" s="345" t="s">
        <v>845</v>
      </c>
      <c r="M94" s="8"/>
      <c r="N94" s="8"/>
      <c r="O94" s="8"/>
      <c r="P94" s="339">
        <f>'Таблиця 1'!I33</f>
        <v>5</v>
      </c>
    </row>
    <row r="95" spans="1:16" ht="16.5">
      <c r="A95" s="19"/>
      <c r="B95" s="16"/>
      <c r="C95" s="17"/>
      <c r="D95" s="16"/>
      <c r="E95" s="20"/>
      <c r="F95" s="16"/>
      <c r="G95" s="21"/>
      <c r="H95" s="16"/>
      <c r="I95" s="16"/>
      <c r="L95" s="346" t="s">
        <v>847</v>
      </c>
      <c r="M95" s="9"/>
      <c r="N95" s="9"/>
      <c r="O95" s="9"/>
      <c r="P95" s="341">
        <f>'Таблиця 1'!I32</f>
        <v>16</v>
      </c>
    </row>
    <row r="96" spans="1:16" ht="16.5">
      <c r="A96" s="22"/>
      <c r="B96" s="1"/>
      <c r="C96" s="23"/>
      <c r="D96" s="1"/>
      <c r="E96" s="24"/>
      <c r="F96" s="1"/>
      <c r="G96" s="8"/>
      <c r="H96" s="8"/>
      <c r="I96" s="8"/>
      <c r="L96" s="345" t="s">
        <v>846</v>
      </c>
      <c r="M96" s="8"/>
      <c r="N96" s="8"/>
      <c r="O96" s="8"/>
      <c r="P96" s="347">
        <f>'Таблиця 1'!J33</f>
        <v>5</v>
      </c>
    </row>
    <row r="97" spans="1:16" ht="17.25" thickBot="1">
      <c r="A97" s="25"/>
      <c r="B97" s="26"/>
      <c r="C97" s="27"/>
      <c r="D97" s="26"/>
      <c r="E97" s="24"/>
      <c r="F97" s="1"/>
      <c r="G97" s="8"/>
      <c r="H97" s="8"/>
      <c r="I97" s="8"/>
      <c r="L97" s="348" t="s">
        <v>847</v>
      </c>
      <c r="M97" s="343"/>
      <c r="N97" s="343"/>
      <c r="O97" s="343"/>
      <c r="P97" s="344">
        <f>'Таблиця 1'!J32</f>
        <v>16</v>
      </c>
    </row>
    <row r="98" spans="1:16" ht="16.5">
      <c r="A98" s="25"/>
      <c r="B98" s="26"/>
      <c r="C98" s="27"/>
      <c r="D98" s="26"/>
      <c r="E98" s="24"/>
      <c r="F98" s="1"/>
      <c r="G98" s="8"/>
      <c r="H98" s="8"/>
      <c r="I98" s="8"/>
      <c r="L98" s="345" t="s">
        <v>848</v>
      </c>
      <c r="M98" s="8"/>
      <c r="N98" s="8"/>
      <c r="O98" s="8"/>
      <c r="P98" s="339">
        <f>'Таблиця 1'!E34</f>
        <v>3</v>
      </c>
    </row>
    <row r="99" spans="1:16" ht="16.5">
      <c r="A99" s="25"/>
      <c r="B99" s="26"/>
      <c r="C99" s="27"/>
      <c r="D99" s="26"/>
      <c r="E99" s="24"/>
      <c r="F99" s="1"/>
      <c r="G99" s="8"/>
      <c r="H99" s="8"/>
      <c r="I99" s="8"/>
      <c r="L99" s="346" t="s">
        <v>847</v>
      </c>
      <c r="M99" s="9"/>
      <c r="N99" s="9"/>
      <c r="O99" s="9"/>
      <c r="P99" s="341">
        <f>'Таблиця 1'!E32</f>
        <v>25</v>
      </c>
    </row>
    <row r="100" spans="1:16" ht="16.5">
      <c r="A100" s="25"/>
      <c r="B100" s="26"/>
      <c r="C100" s="27"/>
      <c r="D100" s="26"/>
      <c r="E100" s="24"/>
      <c r="F100" s="1"/>
      <c r="G100" s="8"/>
      <c r="H100" s="8"/>
      <c r="I100" s="8"/>
      <c r="L100" s="345" t="s">
        <v>849</v>
      </c>
      <c r="M100" s="8"/>
      <c r="N100" s="8"/>
      <c r="O100" s="8"/>
      <c r="P100" s="339">
        <f>'Таблиця 1'!F34</f>
        <v>3</v>
      </c>
    </row>
    <row r="101" spans="1:16" ht="16.5">
      <c r="A101" s="25"/>
      <c r="B101" s="26"/>
      <c r="C101" s="27"/>
      <c r="D101" s="26"/>
      <c r="E101" s="24"/>
      <c r="F101" s="1"/>
      <c r="G101" s="8"/>
      <c r="H101" s="8"/>
      <c r="I101" s="8"/>
      <c r="L101" s="346" t="s">
        <v>847</v>
      </c>
      <c r="M101" s="9"/>
      <c r="N101" s="9"/>
      <c r="O101" s="9"/>
      <c r="P101" s="341">
        <f>'Таблиця 1'!F32</f>
        <v>25</v>
      </c>
    </row>
    <row r="102" spans="1:16" ht="16.5">
      <c r="A102" s="25"/>
      <c r="B102" s="26"/>
      <c r="C102" s="27"/>
      <c r="D102" s="26"/>
      <c r="E102" s="24"/>
      <c r="F102" s="1"/>
      <c r="G102" s="8"/>
      <c r="H102" s="8"/>
      <c r="I102" s="8"/>
      <c r="L102" s="345" t="s">
        <v>850</v>
      </c>
      <c r="M102" s="8"/>
      <c r="N102" s="8"/>
      <c r="O102" s="8"/>
      <c r="P102" s="339">
        <f>'Таблиця 1'!G34</f>
        <v>0</v>
      </c>
    </row>
    <row r="103" spans="1:16" ht="16.5">
      <c r="A103" s="25"/>
      <c r="B103" s="26"/>
      <c r="C103" s="27"/>
      <c r="D103" s="26"/>
      <c r="E103" s="24"/>
      <c r="F103" s="1"/>
      <c r="G103" s="8"/>
      <c r="H103" s="8"/>
      <c r="I103" s="8"/>
      <c r="L103" s="346" t="s">
        <v>847</v>
      </c>
      <c r="M103" s="9"/>
      <c r="N103" s="9"/>
      <c r="O103" s="9"/>
      <c r="P103" s="341">
        <f>'Таблиця 1'!G32</f>
        <v>0</v>
      </c>
    </row>
    <row r="104" spans="1:16" ht="16.5">
      <c r="A104" s="25"/>
      <c r="B104" s="26"/>
      <c r="C104" s="27"/>
      <c r="D104" s="26"/>
      <c r="E104" s="24"/>
      <c r="F104" s="1"/>
      <c r="G104" s="8"/>
      <c r="H104" s="8"/>
      <c r="I104" s="8"/>
      <c r="L104" s="345" t="s">
        <v>851</v>
      </c>
      <c r="M104" s="8"/>
      <c r="N104" s="8"/>
      <c r="O104" s="8"/>
      <c r="P104" s="339">
        <f>'Таблиця 1'!H34</f>
        <v>0</v>
      </c>
    </row>
    <row r="105" spans="1:16" ht="16.5">
      <c r="A105" s="25"/>
      <c r="B105" s="26"/>
      <c r="C105" s="27"/>
      <c r="D105" s="26"/>
      <c r="E105" s="24"/>
      <c r="F105" s="1"/>
      <c r="G105" s="8"/>
      <c r="H105" s="8"/>
      <c r="I105" s="8"/>
      <c r="L105" s="346" t="s">
        <v>847</v>
      </c>
      <c r="M105" s="9"/>
      <c r="N105" s="9"/>
      <c r="O105" s="9"/>
      <c r="P105" s="341">
        <f>'Таблиця 1'!H32</f>
        <v>0</v>
      </c>
    </row>
    <row r="106" spans="1:16" ht="16.5">
      <c r="A106" s="25"/>
      <c r="B106" s="26"/>
      <c r="C106" s="27"/>
      <c r="D106" s="26"/>
      <c r="E106" s="24"/>
      <c r="F106" s="1"/>
      <c r="G106" s="8"/>
      <c r="H106" s="8"/>
      <c r="I106" s="8"/>
      <c r="L106" s="345" t="s">
        <v>852</v>
      </c>
      <c r="M106" s="8"/>
      <c r="N106" s="8"/>
      <c r="O106" s="8"/>
      <c r="P106" s="339">
        <f>'Таблиця 1'!I34</f>
        <v>8</v>
      </c>
    </row>
    <row r="107" spans="1:16" ht="16.5">
      <c r="A107" s="25"/>
      <c r="B107" s="26"/>
      <c r="C107" s="27"/>
      <c r="D107" s="26"/>
      <c r="E107" s="24"/>
      <c r="F107" s="1"/>
      <c r="G107" s="8"/>
      <c r="H107" s="8"/>
      <c r="I107" s="8"/>
      <c r="L107" s="346" t="s">
        <v>847</v>
      </c>
      <c r="M107" s="9"/>
      <c r="N107" s="9"/>
      <c r="O107" s="9"/>
      <c r="P107" s="341">
        <f>'Таблиця 1'!I32</f>
        <v>16</v>
      </c>
    </row>
    <row r="108" spans="1:16" ht="16.5">
      <c r="A108" s="25"/>
      <c r="B108" s="26"/>
      <c r="C108" s="27"/>
      <c r="D108" s="26"/>
      <c r="E108" s="24"/>
      <c r="F108" s="1"/>
      <c r="G108" s="8"/>
      <c r="H108" s="8"/>
      <c r="I108" s="8"/>
      <c r="L108" s="345" t="s">
        <v>853</v>
      </c>
      <c r="M108" s="8"/>
      <c r="N108" s="8"/>
      <c r="O108" s="8"/>
      <c r="P108" s="347">
        <f>'Таблиця 1'!J34</f>
        <v>8</v>
      </c>
    </row>
    <row r="109" spans="1:16" ht="17.25" thickBot="1">
      <c r="A109" s="25"/>
      <c r="B109" s="26"/>
      <c r="C109" s="27"/>
      <c r="D109" s="26"/>
      <c r="E109" s="24"/>
      <c r="F109" s="1"/>
      <c r="G109" s="8"/>
      <c r="H109" s="8"/>
      <c r="I109" s="8"/>
      <c r="L109" s="348" t="s">
        <v>847</v>
      </c>
      <c r="M109" s="343"/>
      <c r="N109" s="343"/>
      <c r="O109" s="343"/>
      <c r="P109" s="344">
        <f>'Таблиця 1'!J32</f>
        <v>16</v>
      </c>
    </row>
    <row r="110" spans="1:16" ht="16.5">
      <c r="A110" s="25"/>
      <c r="B110" s="26"/>
      <c r="C110" s="27"/>
      <c r="D110" s="26"/>
      <c r="E110" s="24"/>
      <c r="F110" s="1"/>
      <c r="G110" s="8"/>
      <c r="H110" s="8"/>
      <c r="I110" s="8"/>
      <c r="L110" s="345" t="s">
        <v>548</v>
      </c>
      <c r="M110" s="8"/>
      <c r="N110" s="8"/>
      <c r="O110" s="8"/>
      <c r="P110" s="339">
        <f>'Таблиця 1'!E44</f>
        <v>0</v>
      </c>
    </row>
    <row r="111" spans="1:16" ht="16.5">
      <c r="A111" s="25"/>
      <c r="B111" s="26"/>
      <c r="C111" s="27"/>
      <c r="D111" s="26"/>
      <c r="E111" s="24"/>
      <c r="F111" s="1"/>
      <c r="G111" s="8"/>
      <c r="H111" s="8"/>
      <c r="I111" s="8"/>
      <c r="L111" s="346" t="s">
        <v>549</v>
      </c>
      <c r="M111" s="9"/>
      <c r="N111" s="9"/>
      <c r="O111" s="9"/>
      <c r="P111" s="341">
        <f>'Таблиця 1'!E43</f>
        <v>255</v>
      </c>
    </row>
    <row r="112" spans="1:16" ht="16.5">
      <c r="A112" s="25"/>
      <c r="B112" s="26"/>
      <c r="C112" s="27"/>
      <c r="D112" s="26"/>
      <c r="E112" s="24"/>
      <c r="F112" s="1"/>
      <c r="G112" s="8"/>
      <c r="H112" s="8"/>
      <c r="I112" s="8"/>
      <c r="L112" s="345" t="s">
        <v>550</v>
      </c>
      <c r="M112" s="8"/>
      <c r="N112" s="8"/>
      <c r="O112" s="8"/>
      <c r="P112" s="339">
        <f>'Таблиця 1'!F44</f>
        <v>0</v>
      </c>
    </row>
    <row r="113" spans="1:16" ht="16.5">
      <c r="A113" s="25"/>
      <c r="B113" s="26"/>
      <c r="C113" s="27"/>
      <c r="D113" s="26"/>
      <c r="E113" s="24"/>
      <c r="F113" s="1"/>
      <c r="G113" s="8"/>
      <c r="H113" s="8"/>
      <c r="I113" s="8"/>
      <c r="L113" s="346" t="s">
        <v>549</v>
      </c>
      <c r="M113" s="9"/>
      <c r="N113" s="9"/>
      <c r="O113" s="9"/>
      <c r="P113" s="341">
        <f>'Таблиця 1'!F43</f>
        <v>258</v>
      </c>
    </row>
    <row r="114" spans="1:16" ht="16.5">
      <c r="A114" s="25"/>
      <c r="B114" s="26"/>
      <c r="C114" s="27"/>
      <c r="D114" s="26"/>
      <c r="E114" s="24"/>
      <c r="F114" s="1"/>
      <c r="G114" s="8"/>
      <c r="H114" s="8"/>
      <c r="I114" s="8"/>
      <c r="L114" s="345" t="s">
        <v>551</v>
      </c>
      <c r="M114" s="8"/>
      <c r="N114" s="8"/>
      <c r="O114" s="8"/>
      <c r="P114" s="339">
        <f>'Таблиця 1'!G44</f>
        <v>0</v>
      </c>
    </row>
    <row r="115" spans="1:16" ht="16.5">
      <c r="A115" s="25"/>
      <c r="B115" s="26"/>
      <c r="C115" s="27"/>
      <c r="D115" s="26"/>
      <c r="E115" s="24"/>
      <c r="F115" s="1"/>
      <c r="G115" s="8"/>
      <c r="H115" s="8"/>
      <c r="I115" s="8"/>
      <c r="L115" s="346" t="s">
        <v>549</v>
      </c>
      <c r="M115" s="9"/>
      <c r="N115" s="9"/>
      <c r="O115" s="9"/>
      <c r="P115" s="341">
        <f>'Таблиця 1'!G43</f>
        <v>4</v>
      </c>
    </row>
    <row r="116" spans="1:16" ht="16.5">
      <c r="A116" s="25"/>
      <c r="B116" s="26"/>
      <c r="C116" s="27"/>
      <c r="D116" s="26"/>
      <c r="E116" s="24"/>
      <c r="F116" s="1"/>
      <c r="G116" s="8"/>
      <c r="H116" s="8"/>
      <c r="I116" s="8"/>
      <c r="L116" s="345" t="s">
        <v>552</v>
      </c>
      <c r="M116" s="8"/>
      <c r="N116" s="8"/>
      <c r="O116" s="8"/>
      <c r="P116" s="339">
        <f>'Таблиця 1'!H44</f>
        <v>0</v>
      </c>
    </row>
    <row r="117" spans="1:16" ht="16.5">
      <c r="A117" s="25"/>
      <c r="B117" s="26"/>
      <c r="C117" s="27"/>
      <c r="D117" s="26"/>
      <c r="E117" s="24"/>
      <c r="F117" s="1"/>
      <c r="G117" s="8"/>
      <c r="H117" s="8"/>
      <c r="I117" s="8"/>
      <c r="L117" s="346" t="s">
        <v>549</v>
      </c>
      <c r="M117" s="9"/>
      <c r="N117" s="9"/>
      <c r="O117" s="9"/>
      <c r="P117" s="341">
        <f>'Таблиця 1'!H43</f>
        <v>4</v>
      </c>
    </row>
    <row r="118" spans="1:16" ht="16.5">
      <c r="A118" s="25"/>
      <c r="B118" s="26"/>
      <c r="C118" s="27"/>
      <c r="D118" s="26"/>
      <c r="E118" s="24"/>
      <c r="F118" s="1"/>
      <c r="G118" s="8"/>
      <c r="H118" s="8"/>
      <c r="I118" s="8"/>
      <c r="L118" s="345" t="s">
        <v>553</v>
      </c>
      <c r="M118" s="8"/>
      <c r="N118" s="8"/>
      <c r="O118" s="8"/>
      <c r="P118" s="339">
        <f>'Таблиця 1'!I44</f>
        <v>0</v>
      </c>
    </row>
    <row r="119" spans="1:16" ht="16.5">
      <c r="A119" s="25"/>
      <c r="B119" s="26"/>
      <c r="C119" s="27"/>
      <c r="D119" s="26"/>
      <c r="E119" s="24"/>
      <c r="F119" s="1"/>
      <c r="G119" s="8"/>
      <c r="H119" s="8"/>
      <c r="I119" s="8"/>
      <c r="L119" s="346" t="s">
        <v>549</v>
      </c>
      <c r="M119" s="9"/>
      <c r="N119" s="9"/>
      <c r="O119" s="9"/>
      <c r="P119" s="341">
        <f>'Таблиця 1'!I43</f>
        <v>52</v>
      </c>
    </row>
    <row r="120" spans="1:16" ht="16.5">
      <c r="A120" s="25"/>
      <c r="B120" s="26"/>
      <c r="C120" s="27"/>
      <c r="D120" s="26"/>
      <c r="E120" s="24"/>
      <c r="F120" s="1"/>
      <c r="G120" s="8"/>
      <c r="H120" s="8"/>
      <c r="I120" s="8"/>
      <c r="L120" s="345" t="s">
        <v>554</v>
      </c>
      <c r="M120" s="8"/>
      <c r="N120" s="8"/>
      <c r="O120" s="8"/>
      <c r="P120" s="339">
        <f>'Таблиця 1'!J44</f>
        <v>0</v>
      </c>
    </row>
    <row r="121" spans="1:16" ht="17.25" thickBot="1">
      <c r="A121" s="25"/>
      <c r="B121" s="26"/>
      <c r="C121" s="27"/>
      <c r="D121" s="26"/>
      <c r="E121" s="24"/>
      <c r="F121" s="1"/>
      <c r="G121" s="8"/>
      <c r="H121" s="8"/>
      <c r="I121" s="8"/>
      <c r="L121" s="348" t="s">
        <v>549</v>
      </c>
      <c r="M121" s="343"/>
      <c r="N121" s="343"/>
      <c r="O121" s="343"/>
      <c r="P121" s="344">
        <f>'Таблиця 1'!J43</f>
        <v>51</v>
      </c>
    </row>
    <row r="122" spans="1:16" ht="16.5">
      <c r="A122" s="25"/>
      <c r="B122" s="26"/>
      <c r="C122" s="27"/>
      <c r="D122" s="26"/>
      <c r="E122" s="24"/>
      <c r="F122" s="1"/>
      <c r="G122" s="8"/>
      <c r="H122" s="8"/>
      <c r="I122" s="8"/>
      <c r="L122" s="345" t="s">
        <v>78</v>
      </c>
      <c r="M122" s="8"/>
      <c r="N122" s="8"/>
      <c r="O122" s="8"/>
      <c r="P122" s="339">
        <f>'Таблиця 1'!E52</f>
        <v>39</v>
      </c>
    </row>
    <row r="123" spans="1:16" ht="16.5">
      <c r="A123" s="25"/>
      <c r="B123" s="26"/>
      <c r="C123" s="27"/>
      <c r="D123" s="26"/>
      <c r="E123" s="24"/>
      <c r="F123" s="1"/>
      <c r="G123" s="8"/>
      <c r="H123" s="8"/>
      <c r="I123" s="8"/>
      <c r="L123" s="346" t="s">
        <v>555</v>
      </c>
      <c r="M123" s="9"/>
      <c r="N123" s="9"/>
      <c r="O123" s="9"/>
      <c r="P123" s="341">
        <f>'Таблиця 1'!E51</f>
        <v>40</v>
      </c>
    </row>
    <row r="124" spans="1:16" ht="16.5">
      <c r="A124" s="25"/>
      <c r="B124" s="26"/>
      <c r="C124" s="27"/>
      <c r="D124" s="26"/>
      <c r="E124" s="24"/>
      <c r="F124" s="1"/>
      <c r="G124" s="8"/>
      <c r="H124" s="8"/>
      <c r="I124" s="8"/>
      <c r="L124" s="345" t="s">
        <v>79</v>
      </c>
      <c r="M124" s="8"/>
      <c r="N124" s="8"/>
      <c r="O124" s="8"/>
      <c r="P124" s="339">
        <f>'Таблиця 1'!F52</f>
        <v>40</v>
      </c>
    </row>
    <row r="125" spans="1:16" ht="16.5">
      <c r="A125" s="25"/>
      <c r="B125" s="26"/>
      <c r="C125" s="27"/>
      <c r="D125" s="26"/>
      <c r="E125" s="24"/>
      <c r="F125" s="1"/>
      <c r="G125" s="8"/>
      <c r="H125" s="8"/>
      <c r="I125" s="8"/>
      <c r="L125" s="346" t="s">
        <v>555</v>
      </c>
      <c r="M125" s="9"/>
      <c r="N125" s="9"/>
      <c r="O125" s="9"/>
      <c r="P125" s="341">
        <f>'Таблиця 1'!F51</f>
        <v>41</v>
      </c>
    </row>
    <row r="126" spans="1:16" ht="16.5">
      <c r="A126" s="25"/>
      <c r="B126" s="26"/>
      <c r="C126" s="27"/>
      <c r="D126" s="26"/>
      <c r="E126" s="24"/>
      <c r="F126" s="1"/>
      <c r="G126" s="8"/>
      <c r="H126" s="8"/>
      <c r="I126" s="8"/>
      <c r="L126" s="345" t="s">
        <v>80</v>
      </c>
      <c r="M126" s="8"/>
      <c r="N126" s="8"/>
      <c r="O126" s="8"/>
      <c r="P126" s="339">
        <f>'Таблиця 1'!G52</f>
        <v>0</v>
      </c>
    </row>
    <row r="127" spans="1:16" ht="16.5">
      <c r="A127" s="25"/>
      <c r="B127" s="26"/>
      <c r="C127" s="27"/>
      <c r="D127" s="26"/>
      <c r="E127" s="24"/>
      <c r="F127" s="1"/>
      <c r="G127" s="8"/>
      <c r="H127" s="8"/>
      <c r="I127" s="8"/>
      <c r="L127" s="346" t="s">
        <v>555</v>
      </c>
      <c r="M127" s="9"/>
      <c r="N127" s="9"/>
      <c r="O127" s="9"/>
      <c r="P127" s="341">
        <f>'Таблиця 1'!G51</f>
        <v>0</v>
      </c>
    </row>
    <row r="128" spans="1:16" ht="16.5">
      <c r="A128" s="25"/>
      <c r="B128" s="26"/>
      <c r="C128" s="27"/>
      <c r="D128" s="26"/>
      <c r="E128" s="24"/>
      <c r="F128" s="1"/>
      <c r="G128" s="8"/>
      <c r="H128" s="8"/>
      <c r="I128" s="8"/>
      <c r="L128" s="345" t="s">
        <v>81</v>
      </c>
      <c r="M128" s="8"/>
      <c r="N128" s="8"/>
      <c r="O128" s="8"/>
      <c r="P128" s="339">
        <f>'Таблиця 1'!H52</f>
        <v>0</v>
      </c>
    </row>
    <row r="129" spans="1:16" ht="16.5">
      <c r="A129" s="25"/>
      <c r="B129" s="26"/>
      <c r="C129" s="27"/>
      <c r="D129" s="26"/>
      <c r="E129" s="24"/>
      <c r="F129" s="1"/>
      <c r="G129" s="8"/>
      <c r="H129" s="8"/>
      <c r="I129" s="8"/>
      <c r="L129" s="346" t="s">
        <v>555</v>
      </c>
      <c r="M129" s="9"/>
      <c r="N129" s="9"/>
      <c r="O129" s="9"/>
      <c r="P129" s="341">
        <f>'Таблиця 1'!H51</f>
        <v>0</v>
      </c>
    </row>
    <row r="130" spans="1:16" ht="16.5">
      <c r="A130" s="25"/>
      <c r="B130" s="26"/>
      <c r="C130" s="27"/>
      <c r="D130" s="26"/>
      <c r="E130" s="24"/>
      <c r="F130" s="1"/>
      <c r="G130" s="8"/>
      <c r="H130" s="8"/>
      <c r="I130" s="8"/>
      <c r="L130" s="345" t="s">
        <v>82</v>
      </c>
      <c r="M130" s="8"/>
      <c r="N130" s="8"/>
      <c r="O130" s="8"/>
      <c r="P130" s="339">
        <f>'Таблиця 1'!I52</f>
        <v>13</v>
      </c>
    </row>
    <row r="131" spans="1:16" ht="16.5">
      <c r="A131" s="25"/>
      <c r="B131" s="26"/>
      <c r="C131" s="27"/>
      <c r="D131" s="26"/>
      <c r="E131" s="24"/>
      <c r="F131" s="1"/>
      <c r="G131" s="8"/>
      <c r="H131" s="8"/>
      <c r="I131" s="8"/>
      <c r="L131" s="346" t="s">
        <v>555</v>
      </c>
      <c r="M131" s="9"/>
      <c r="N131" s="9"/>
      <c r="O131" s="9"/>
      <c r="P131" s="341">
        <f>'Таблиця 1'!I51</f>
        <v>13</v>
      </c>
    </row>
    <row r="132" spans="1:16" ht="16.5">
      <c r="A132" s="25"/>
      <c r="B132" s="26"/>
      <c r="C132" s="27"/>
      <c r="D132" s="26"/>
      <c r="E132" s="24"/>
      <c r="F132" s="1"/>
      <c r="G132" s="8"/>
      <c r="H132" s="8"/>
      <c r="I132" s="8"/>
      <c r="L132" s="345" t="s">
        <v>83</v>
      </c>
      <c r="M132" s="8"/>
      <c r="N132" s="8"/>
      <c r="O132" s="8"/>
      <c r="P132" s="347">
        <f>'Таблиця 1'!J52</f>
        <v>13</v>
      </c>
    </row>
    <row r="133" spans="1:16" ht="17.25" thickBot="1">
      <c r="A133" s="25"/>
      <c r="B133" s="26"/>
      <c r="C133" s="27"/>
      <c r="D133" s="26"/>
      <c r="E133" s="24"/>
      <c r="F133" s="1"/>
      <c r="G133" s="8"/>
      <c r="H133" s="8"/>
      <c r="I133" s="8"/>
      <c r="L133" s="348" t="s">
        <v>555</v>
      </c>
      <c r="M133" s="343"/>
      <c r="N133" s="343"/>
      <c r="O133" s="343"/>
      <c r="P133" s="344">
        <f>'Таблиця 1'!J51</f>
        <v>13</v>
      </c>
    </row>
    <row r="134" spans="1:16" ht="16.5">
      <c r="A134" s="25"/>
      <c r="B134" s="26"/>
      <c r="C134" s="27"/>
      <c r="D134" s="26"/>
      <c r="E134" s="24"/>
      <c r="F134" s="1"/>
      <c r="G134" s="8"/>
      <c r="H134" s="8"/>
      <c r="I134" s="8"/>
      <c r="L134" s="345" t="s">
        <v>562</v>
      </c>
      <c r="M134" s="8"/>
      <c r="N134" s="8"/>
      <c r="O134" s="8"/>
      <c r="P134" s="339">
        <f>'Таблиця 1'!E43</f>
        <v>255</v>
      </c>
    </row>
    <row r="135" spans="1:16" ht="16.5">
      <c r="A135" s="25"/>
      <c r="B135" s="26"/>
      <c r="C135" s="27"/>
      <c r="D135" s="26"/>
      <c r="E135" s="24"/>
      <c r="F135" s="1"/>
      <c r="G135" s="8"/>
      <c r="H135" s="8"/>
      <c r="I135" s="8"/>
      <c r="L135" s="346" t="s">
        <v>556</v>
      </c>
      <c r="M135" s="9"/>
      <c r="N135" s="9"/>
      <c r="O135" s="9"/>
      <c r="P135" s="341">
        <f>'Таблиця 1'!E42</f>
        <v>273</v>
      </c>
    </row>
    <row r="136" spans="1:16" ht="16.5">
      <c r="A136" s="25"/>
      <c r="B136" s="26"/>
      <c r="C136" s="27"/>
      <c r="D136" s="26"/>
      <c r="E136" s="24"/>
      <c r="F136" s="1"/>
      <c r="G136" s="8"/>
      <c r="H136" s="8"/>
      <c r="I136" s="8"/>
      <c r="L136" s="345" t="s">
        <v>563</v>
      </c>
      <c r="M136" s="8"/>
      <c r="N136" s="8"/>
      <c r="O136" s="8"/>
      <c r="P136" s="339">
        <f>'Таблиця 1'!F43</f>
        <v>258</v>
      </c>
    </row>
    <row r="137" spans="1:16" ht="16.5">
      <c r="A137" s="25"/>
      <c r="B137" s="26"/>
      <c r="C137" s="27"/>
      <c r="D137" s="26"/>
      <c r="E137" s="24"/>
      <c r="F137" s="1"/>
      <c r="G137" s="8"/>
      <c r="H137" s="8"/>
      <c r="I137" s="8"/>
      <c r="L137" s="346" t="s">
        <v>556</v>
      </c>
      <c r="M137" s="9"/>
      <c r="N137" s="9"/>
      <c r="O137" s="9"/>
      <c r="P137" s="341">
        <f>'Таблиця 1'!F42</f>
        <v>277</v>
      </c>
    </row>
    <row r="138" spans="1:16" ht="16.5">
      <c r="A138" s="25"/>
      <c r="B138" s="26"/>
      <c r="C138" s="27"/>
      <c r="D138" s="26"/>
      <c r="E138" s="24"/>
      <c r="F138" s="1"/>
      <c r="G138" s="8"/>
      <c r="H138" s="8"/>
      <c r="I138" s="8"/>
      <c r="L138" s="345" t="s">
        <v>564</v>
      </c>
      <c r="M138" s="8"/>
      <c r="N138" s="8"/>
      <c r="O138" s="8"/>
      <c r="P138" s="339">
        <f>'Таблиця 1'!G43</f>
        <v>4</v>
      </c>
    </row>
    <row r="139" spans="1:16" ht="16.5">
      <c r="A139" s="25"/>
      <c r="B139" s="26"/>
      <c r="C139" s="27"/>
      <c r="D139" s="26"/>
      <c r="E139" s="24"/>
      <c r="F139" s="1"/>
      <c r="G139" s="8"/>
      <c r="H139" s="8"/>
      <c r="I139" s="8"/>
      <c r="L139" s="346" t="s">
        <v>556</v>
      </c>
      <c r="M139" s="9"/>
      <c r="N139" s="9"/>
      <c r="O139" s="9"/>
      <c r="P139" s="341">
        <f>'Таблиця 1'!G42</f>
        <v>4</v>
      </c>
    </row>
    <row r="140" spans="1:16" ht="16.5">
      <c r="A140" s="25"/>
      <c r="B140" s="26"/>
      <c r="C140" s="27"/>
      <c r="D140" s="26"/>
      <c r="E140" s="24"/>
      <c r="F140" s="1"/>
      <c r="G140" s="8"/>
      <c r="H140" s="8"/>
      <c r="I140" s="8"/>
      <c r="L140" s="345" t="s">
        <v>565</v>
      </c>
      <c r="M140" s="8"/>
      <c r="N140" s="8"/>
      <c r="O140" s="8"/>
      <c r="P140" s="339">
        <f>'Таблиця 1'!H43</f>
        <v>4</v>
      </c>
    </row>
    <row r="141" spans="1:16" ht="16.5">
      <c r="A141" s="25"/>
      <c r="B141" s="26"/>
      <c r="C141" s="27"/>
      <c r="D141" s="26"/>
      <c r="E141" s="24"/>
      <c r="F141" s="1"/>
      <c r="G141" s="8"/>
      <c r="H141" s="8"/>
      <c r="I141" s="8"/>
      <c r="L141" s="346" t="s">
        <v>556</v>
      </c>
      <c r="M141" s="9"/>
      <c r="N141" s="9"/>
      <c r="O141" s="9"/>
      <c r="P141" s="341">
        <f>'Таблиця 1'!H42</f>
        <v>4</v>
      </c>
    </row>
    <row r="142" spans="1:16" ht="16.5">
      <c r="A142" s="25"/>
      <c r="B142" s="26"/>
      <c r="C142" s="27"/>
      <c r="D142" s="26"/>
      <c r="E142" s="24"/>
      <c r="F142" s="1"/>
      <c r="G142" s="8"/>
      <c r="H142" s="8"/>
      <c r="I142" s="8"/>
      <c r="L142" s="345" t="s">
        <v>566</v>
      </c>
      <c r="M142" s="8"/>
      <c r="N142" s="8"/>
      <c r="O142" s="8"/>
      <c r="P142" s="339">
        <f>'Таблиця 1'!I43</f>
        <v>52</v>
      </c>
    </row>
    <row r="143" spans="1:16" ht="16.5">
      <c r="A143" s="25"/>
      <c r="B143" s="26"/>
      <c r="C143" s="27"/>
      <c r="D143" s="26"/>
      <c r="E143" s="24"/>
      <c r="F143" s="1"/>
      <c r="G143" s="8"/>
      <c r="H143" s="8"/>
      <c r="I143" s="8"/>
      <c r="L143" s="346" t="s">
        <v>556</v>
      </c>
      <c r="M143" s="9"/>
      <c r="N143" s="9"/>
      <c r="O143" s="9"/>
      <c r="P143" s="341">
        <f>'Таблиця 1'!I42</f>
        <v>78</v>
      </c>
    </row>
    <row r="144" spans="1:16" ht="16.5">
      <c r="A144" s="25"/>
      <c r="B144" s="26"/>
      <c r="C144" s="27"/>
      <c r="D144" s="26"/>
      <c r="E144" s="24"/>
      <c r="F144" s="1"/>
      <c r="G144" s="8"/>
      <c r="H144" s="8"/>
      <c r="I144" s="8"/>
      <c r="L144" s="345" t="s">
        <v>567</v>
      </c>
      <c r="M144" s="8"/>
      <c r="N144" s="8"/>
      <c r="O144" s="8"/>
      <c r="P144" s="347">
        <f>'Таблиця 1'!J43</f>
        <v>51</v>
      </c>
    </row>
    <row r="145" spans="1:16" ht="17.25" thickBot="1">
      <c r="A145" s="25"/>
      <c r="B145" s="26"/>
      <c r="C145" s="27"/>
      <c r="D145" s="26"/>
      <c r="E145" s="24"/>
      <c r="F145" s="1"/>
      <c r="G145" s="8"/>
      <c r="H145" s="8"/>
      <c r="I145" s="8"/>
      <c r="L145" s="348" t="s">
        <v>556</v>
      </c>
      <c r="M145" s="343"/>
      <c r="N145" s="343"/>
      <c r="O145" s="343"/>
      <c r="P145" s="344">
        <f>'Таблиця 1'!J42</f>
        <v>75</v>
      </c>
    </row>
    <row r="146" spans="1:16" ht="16.5">
      <c r="A146" s="25"/>
      <c r="B146" s="26"/>
      <c r="C146" s="27"/>
      <c r="D146" s="26"/>
      <c r="E146" s="24"/>
      <c r="F146" s="1"/>
      <c r="G146" s="8"/>
      <c r="H146" s="8"/>
      <c r="I146" s="8"/>
      <c r="L146" s="345" t="s">
        <v>568</v>
      </c>
      <c r="M146" s="8"/>
      <c r="N146" s="8"/>
      <c r="O146" s="8"/>
      <c r="P146" s="339">
        <f>'Таблиця 1'!E45</f>
        <v>0</v>
      </c>
    </row>
    <row r="147" spans="1:16" ht="16.5">
      <c r="A147" s="25"/>
      <c r="B147" s="26"/>
      <c r="C147" s="27"/>
      <c r="D147" s="26"/>
      <c r="E147" s="24"/>
      <c r="F147" s="1"/>
      <c r="G147" s="8"/>
      <c r="H147" s="8"/>
      <c r="I147" s="8"/>
      <c r="L147" s="346" t="s">
        <v>556</v>
      </c>
      <c r="M147" s="9"/>
      <c r="N147" s="9"/>
      <c r="O147" s="9"/>
      <c r="P147" s="341">
        <f>'Таблиця 1'!E42</f>
        <v>273</v>
      </c>
    </row>
    <row r="148" spans="1:16" ht="16.5">
      <c r="A148" s="25"/>
      <c r="B148" s="26"/>
      <c r="C148" s="27"/>
      <c r="D148" s="26"/>
      <c r="E148" s="24"/>
      <c r="F148" s="1"/>
      <c r="G148" s="8"/>
      <c r="H148" s="8"/>
      <c r="I148" s="8"/>
      <c r="L148" s="345" t="s">
        <v>569</v>
      </c>
      <c r="M148" s="8"/>
      <c r="N148" s="8"/>
      <c r="O148" s="8"/>
      <c r="P148" s="339">
        <f>'Таблиця 1'!F45</f>
        <v>0</v>
      </c>
    </row>
    <row r="149" spans="1:16" ht="16.5">
      <c r="A149" s="25"/>
      <c r="B149" s="26"/>
      <c r="C149" s="27"/>
      <c r="D149" s="26"/>
      <c r="E149" s="24"/>
      <c r="F149" s="1"/>
      <c r="G149" s="8"/>
      <c r="H149" s="8"/>
      <c r="I149" s="8"/>
      <c r="L149" s="346" t="s">
        <v>556</v>
      </c>
      <c r="M149" s="9"/>
      <c r="N149" s="9"/>
      <c r="O149" s="9"/>
      <c r="P149" s="341">
        <f>'Таблиця 1'!F42</f>
        <v>277</v>
      </c>
    </row>
    <row r="150" spans="1:16" ht="16.5">
      <c r="A150" s="25"/>
      <c r="B150" s="26"/>
      <c r="C150" s="27"/>
      <c r="D150" s="26"/>
      <c r="E150" s="24"/>
      <c r="F150" s="1"/>
      <c r="G150" s="8"/>
      <c r="H150" s="8"/>
      <c r="I150" s="8"/>
      <c r="L150" s="345" t="s">
        <v>570</v>
      </c>
      <c r="M150" s="8"/>
      <c r="N150" s="8"/>
      <c r="O150" s="8"/>
      <c r="P150" s="339">
        <f>'Таблиця 1'!I45</f>
        <v>0</v>
      </c>
    </row>
    <row r="151" spans="1:16" ht="17.25" thickBot="1">
      <c r="A151" s="25"/>
      <c r="B151" s="26"/>
      <c r="C151" s="27"/>
      <c r="D151" s="26"/>
      <c r="E151" s="24"/>
      <c r="F151" s="1"/>
      <c r="G151" s="8"/>
      <c r="H151" s="8"/>
      <c r="I151" s="8"/>
      <c r="L151" s="348" t="s">
        <v>556</v>
      </c>
      <c r="M151" s="343"/>
      <c r="N151" s="343"/>
      <c r="O151" s="343"/>
      <c r="P151" s="344">
        <f>'Таблиця 1'!I42</f>
        <v>78</v>
      </c>
    </row>
    <row r="152" spans="1:16" ht="16.5">
      <c r="A152" s="25"/>
      <c r="B152" s="26"/>
      <c r="C152" s="27"/>
      <c r="D152" s="26"/>
      <c r="E152" s="24"/>
      <c r="F152" s="1"/>
      <c r="G152" s="8"/>
      <c r="H152" s="8"/>
      <c r="I152" s="8"/>
      <c r="L152" s="345" t="s">
        <v>854</v>
      </c>
      <c r="M152" s="8"/>
      <c r="N152" s="8"/>
      <c r="O152" s="8"/>
      <c r="P152" s="339">
        <f>'Таблиця 1'!E46</f>
        <v>6</v>
      </c>
    </row>
    <row r="153" spans="1:16" ht="16.5">
      <c r="A153" s="25"/>
      <c r="B153" s="26"/>
      <c r="C153" s="27"/>
      <c r="D153" s="26"/>
      <c r="E153" s="24"/>
      <c r="F153" s="1"/>
      <c r="G153" s="8"/>
      <c r="H153" s="8"/>
      <c r="I153" s="8"/>
      <c r="L153" s="346" t="s">
        <v>556</v>
      </c>
      <c r="M153" s="9"/>
      <c r="N153" s="9"/>
      <c r="O153" s="9"/>
      <c r="P153" s="341">
        <f>'Таблиця 1'!E42</f>
        <v>273</v>
      </c>
    </row>
    <row r="154" spans="1:16" ht="16.5">
      <c r="A154" s="25"/>
      <c r="B154" s="26"/>
      <c r="C154" s="27"/>
      <c r="D154" s="26"/>
      <c r="E154" s="24"/>
      <c r="F154" s="1"/>
      <c r="G154" s="8"/>
      <c r="H154" s="8"/>
      <c r="I154" s="8"/>
      <c r="L154" s="345" t="s">
        <v>855</v>
      </c>
      <c r="M154" s="8"/>
      <c r="N154" s="8"/>
      <c r="O154" s="8"/>
      <c r="P154" s="339">
        <f>'Таблиця 1'!F46</f>
        <v>6</v>
      </c>
    </row>
    <row r="155" spans="1:16" ht="16.5">
      <c r="A155" s="25"/>
      <c r="B155" s="26"/>
      <c r="C155" s="27"/>
      <c r="D155" s="26"/>
      <c r="E155" s="24"/>
      <c r="F155" s="1"/>
      <c r="G155" s="8"/>
      <c r="H155" s="8"/>
      <c r="I155" s="8"/>
      <c r="L155" s="346" t="s">
        <v>556</v>
      </c>
      <c r="M155" s="9"/>
      <c r="N155" s="9"/>
      <c r="O155" s="9"/>
      <c r="P155" s="341">
        <f>'Таблиця 1'!F42</f>
        <v>277</v>
      </c>
    </row>
    <row r="156" spans="1:16" ht="16.5">
      <c r="A156" s="25"/>
      <c r="B156" s="26"/>
      <c r="C156" s="27"/>
      <c r="D156" s="26"/>
      <c r="E156" s="24"/>
      <c r="F156" s="1"/>
      <c r="G156" s="8"/>
      <c r="H156" s="8"/>
      <c r="I156" s="8"/>
      <c r="L156" s="345" t="s">
        <v>856</v>
      </c>
      <c r="M156" s="8"/>
      <c r="N156" s="8"/>
      <c r="O156" s="8"/>
      <c r="P156" s="339">
        <f>'Таблиця 1'!G46</f>
        <v>0</v>
      </c>
    </row>
    <row r="157" spans="1:16" ht="16.5">
      <c r="A157" s="25"/>
      <c r="B157" s="26"/>
      <c r="C157" s="27"/>
      <c r="D157" s="26"/>
      <c r="E157" s="24"/>
      <c r="F157" s="1"/>
      <c r="G157" s="8"/>
      <c r="H157" s="8"/>
      <c r="I157" s="8"/>
      <c r="L157" s="346" t="s">
        <v>556</v>
      </c>
      <c r="M157" s="9"/>
      <c r="N157" s="9"/>
      <c r="O157" s="9"/>
      <c r="P157" s="341">
        <f>'Таблиця 1'!G42</f>
        <v>4</v>
      </c>
    </row>
    <row r="158" spans="1:16" ht="16.5">
      <c r="A158" s="25"/>
      <c r="B158" s="26"/>
      <c r="C158" s="27"/>
      <c r="D158" s="26"/>
      <c r="E158" s="24"/>
      <c r="F158" s="1"/>
      <c r="G158" s="8"/>
      <c r="H158" s="8"/>
      <c r="I158" s="8"/>
      <c r="L158" s="345" t="s">
        <v>857</v>
      </c>
      <c r="M158" s="8"/>
      <c r="N158" s="8"/>
      <c r="O158" s="8"/>
      <c r="P158" s="339">
        <f>'Таблиця 1'!H46</f>
        <v>0</v>
      </c>
    </row>
    <row r="159" spans="1:16" ht="16.5">
      <c r="A159" s="25"/>
      <c r="B159" s="26"/>
      <c r="C159" s="27"/>
      <c r="D159" s="26"/>
      <c r="E159" s="24"/>
      <c r="F159" s="1"/>
      <c r="G159" s="8"/>
      <c r="H159" s="8"/>
      <c r="I159" s="8"/>
      <c r="L159" s="346" t="s">
        <v>556</v>
      </c>
      <c r="M159" s="9"/>
      <c r="N159" s="9"/>
      <c r="O159" s="9"/>
      <c r="P159" s="341">
        <f>'Таблиця 1'!H42</f>
        <v>4</v>
      </c>
    </row>
    <row r="160" spans="1:16" ht="16.5">
      <c r="A160" s="25"/>
      <c r="B160" s="26"/>
      <c r="C160" s="27"/>
      <c r="D160" s="26"/>
      <c r="E160" s="24"/>
      <c r="F160" s="1"/>
      <c r="G160" s="8"/>
      <c r="H160" s="8"/>
      <c r="I160" s="8"/>
      <c r="L160" s="345" t="s">
        <v>858</v>
      </c>
      <c r="M160" s="8"/>
      <c r="N160" s="8"/>
      <c r="O160" s="8"/>
      <c r="P160" s="339">
        <f>'Таблиця 1'!I46</f>
        <v>0</v>
      </c>
    </row>
    <row r="161" spans="1:16" ht="17.25" thickBot="1">
      <c r="A161" s="25"/>
      <c r="B161" s="26"/>
      <c r="C161" s="27"/>
      <c r="D161" s="26"/>
      <c r="E161" s="24"/>
      <c r="F161" s="1"/>
      <c r="G161" s="8"/>
      <c r="H161" s="8"/>
      <c r="I161" s="8"/>
      <c r="L161" s="348" t="s">
        <v>556</v>
      </c>
      <c r="M161" s="343"/>
      <c r="N161" s="343"/>
      <c r="O161" s="343"/>
      <c r="P161" s="344">
        <f>'Таблиця 1'!I42</f>
        <v>78</v>
      </c>
    </row>
    <row r="162" spans="1:16" ht="16.5">
      <c r="A162" s="25"/>
      <c r="B162" s="26"/>
      <c r="C162" s="27"/>
      <c r="D162" s="26"/>
      <c r="E162" s="24"/>
      <c r="F162" s="1"/>
      <c r="G162" s="8"/>
      <c r="H162" s="8"/>
      <c r="I162" s="8"/>
      <c r="L162" s="345" t="s">
        <v>52</v>
      </c>
      <c r="M162" s="8"/>
      <c r="N162" s="8"/>
      <c r="O162" s="8"/>
      <c r="P162" s="339">
        <f>'Таблиця 1'!E47</f>
        <v>0</v>
      </c>
    </row>
    <row r="163" spans="1:16" ht="16.5">
      <c r="A163" s="25"/>
      <c r="B163" s="26"/>
      <c r="C163" s="27"/>
      <c r="D163" s="26"/>
      <c r="E163" s="24"/>
      <c r="F163" s="1"/>
      <c r="G163" s="8"/>
      <c r="H163" s="8"/>
      <c r="I163" s="8"/>
      <c r="L163" s="346" t="s">
        <v>556</v>
      </c>
      <c r="M163" s="9"/>
      <c r="N163" s="9"/>
      <c r="O163" s="9"/>
      <c r="P163" s="341">
        <f>'Таблиця 1'!E42</f>
        <v>273</v>
      </c>
    </row>
    <row r="164" spans="1:16" ht="16.5">
      <c r="A164" s="25"/>
      <c r="B164" s="26"/>
      <c r="C164" s="27"/>
      <c r="D164" s="26"/>
      <c r="E164" s="24"/>
      <c r="F164" s="1"/>
      <c r="G164" s="8"/>
      <c r="H164" s="8"/>
      <c r="I164" s="8"/>
      <c r="L164" s="345" t="s">
        <v>53</v>
      </c>
      <c r="M164" s="8"/>
      <c r="N164" s="8"/>
      <c r="O164" s="8"/>
      <c r="P164" s="339">
        <f>'Таблиця 1'!F47</f>
        <v>0</v>
      </c>
    </row>
    <row r="165" spans="1:16" ht="16.5">
      <c r="A165" s="25"/>
      <c r="B165" s="26"/>
      <c r="C165" s="27"/>
      <c r="D165" s="26"/>
      <c r="E165" s="24"/>
      <c r="F165" s="1"/>
      <c r="G165" s="8"/>
      <c r="H165" s="8"/>
      <c r="I165" s="8"/>
      <c r="L165" s="346" t="s">
        <v>556</v>
      </c>
      <c r="M165" s="9"/>
      <c r="N165" s="9"/>
      <c r="O165" s="9"/>
      <c r="P165" s="341">
        <f>'Таблиця 1'!F42</f>
        <v>277</v>
      </c>
    </row>
    <row r="166" spans="1:16" ht="16.5">
      <c r="A166" s="25"/>
      <c r="B166" s="26"/>
      <c r="C166" s="27"/>
      <c r="D166" s="26"/>
      <c r="E166" s="24"/>
      <c r="F166" s="1"/>
      <c r="G166" s="8"/>
      <c r="H166" s="8"/>
      <c r="I166" s="8"/>
      <c r="L166" s="345" t="s">
        <v>571</v>
      </c>
      <c r="M166" s="8"/>
      <c r="N166" s="8"/>
      <c r="O166" s="8"/>
      <c r="P166" s="339">
        <f>'Таблиця 1'!G47</f>
        <v>0</v>
      </c>
    </row>
    <row r="167" spans="1:16" ht="16.5">
      <c r="A167" s="25"/>
      <c r="B167" s="26"/>
      <c r="C167" s="27"/>
      <c r="D167" s="26"/>
      <c r="E167" s="24"/>
      <c r="F167" s="1"/>
      <c r="G167" s="8"/>
      <c r="H167" s="8"/>
      <c r="I167" s="8"/>
      <c r="L167" s="346" t="s">
        <v>556</v>
      </c>
      <c r="M167" s="9"/>
      <c r="N167" s="9"/>
      <c r="O167" s="9"/>
      <c r="P167" s="341">
        <f>'Таблиця 1'!G42</f>
        <v>4</v>
      </c>
    </row>
    <row r="168" spans="1:16" ht="16.5">
      <c r="A168" s="25"/>
      <c r="B168" s="26"/>
      <c r="C168" s="27"/>
      <c r="D168" s="26"/>
      <c r="E168" s="24"/>
      <c r="F168" s="1"/>
      <c r="G168" s="8"/>
      <c r="H168" s="8"/>
      <c r="I168" s="8"/>
      <c r="L168" s="345" t="s">
        <v>572</v>
      </c>
      <c r="M168" s="8"/>
      <c r="N168" s="8"/>
      <c r="O168" s="8"/>
      <c r="P168" s="339">
        <f>'Таблиця 1'!H47</f>
        <v>0</v>
      </c>
    </row>
    <row r="169" spans="1:16" ht="16.5">
      <c r="A169" s="25"/>
      <c r="B169" s="26"/>
      <c r="C169" s="27"/>
      <c r="D169" s="26"/>
      <c r="E169" s="24"/>
      <c r="F169" s="1"/>
      <c r="G169" s="8"/>
      <c r="H169" s="8"/>
      <c r="I169" s="8"/>
      <c r="L169" s="346" t="s">
        <v>556</v>
      </c>
      <c r="M169" s="9"/>
      <c r="N169" s="9"/>
      <c r="O169" s="9"/>
      <c r="P169" s="341">
        <f>'Таблиця 1'!H42</f>
        <v>4</v>
      </c>
    </row>
    <row r="170" spans="1:16" ht="16.5">
      <c r="A170" s="25"/>
      <c r="B170" s="26"/>
      <c r="C170" s="27"/>
      <c r="D170" s="26"/>
      <c r="E170" s="24"/>
      <c r="F170" s="1"/>
      <c r="G170" s="8"/>
      <c r="H170" s="8"/>
      <c r="I170" s="8"/>
      <c r="L170" s="345" t="s">
        <v>54</v>
      </c>
      <c r="M170" s="8"/>
      <c r="N170" s="8"/>
      <c r="O170" s="8"/>
      <c r="P170" s="339">
        <f>'Таблиця 1'!I47</f>
        <v>0</v>
      </c>
    </row>
    <row r="171" spans="1:16" ht="16.5">
      <c r="A171" s="25"/>
      <c r="B171" s="26"/>
      <c r="C171" s="27"/>
      <c r="D171" s="26"/>
      <c r="E171" s="24"/>
      <c r="F171" s="1"/>
      <c r="G171" s="8"/>
      <c r="H171" s="8"/>
      <c r="I171" s="8"/>
      <c r="L171" s="346" t="s">
        <v>556</v>
      </c>
      <c r="M171" s="9"/>
      <c r="N171" s="9"/>
      <c r="O171" s="9"/>
      <c r="P171" s="341">
        <f>'Таблиця 1'!I42</f>
        <v>78</v>
      </c>
    </row>
    <row r="172" spans="1:16" ht="16.5">
      <c r="A172" s="25"/>
      <c r="B172" s="26"/>
      <c r="C172" s="27"/>
      <c r="D172" s="26"/>
      <c r="E172" s="24"/>
      <c r="F172" s="1"/>
      <c r="G172" s="8"/>
      <c r="H172" s="8"/>
      <c r="I172" s="8"/>
      <c r="L172" s="345" t="s">
        <v>573</v>
      </c>
      <c r="M172" s="8"/>
      <c r="N172" s="8"/>
      <c r="O172" s="8"/>
      <c r="P172" s="347">
        <f>'Таблиця 1'!J47</f>
        <v>0</v>
      </c>
    </row>
    <row r="173" spans="1:16" ht="17.25" thickBot="1">
      <c r="A173" s="25"/>
      <c r="B173" s="26"/>
      <c r="C173" s="27"/>
      <c r="D173" s="26"/>
      <c r="E173" s="24"/>
      <c r="F173" s="1"/>
      <c r="G173" s="8"/>
      <c r="H173" s="8"/>
      <c r="I173" s="8"/>
      <c r="L173" s="348" t="s">
        <v>556</v>
      </c>
      <c r="M173" s="343"/>
      <c r="N173" s="343"/>
      <c r="O173" s="343"/>
      <c r="P173" s="344">
        <f>'Таблиця 1'!J42</f>
        <v>75</v>
      </c>
    </row>
    <row r="174" spans="1:16" ht="16.5">
      <c r="A174" s="25"/>
      <c r="B174" s="26"/>
      <c r="C174" s="27"/>
      <c r="D174" s="26"/>
      <c r="E174" s="24"/>
      <c r="F174" s="1"/>
      <c r="G174" s="8"/>
      <c r="H174" s="8"/>
      <c r="I174" s="8"/>
      <c r="L174" s="345" t="s">
        <v>55</v>
      </c>
      <c r="M174" s="8"/>
      <c r="N174" s="8"/>
      <c r="O174" s="8"/>
      <c r="P174" s="339">
        <f>'Таблиця 1'!E48</f>
        <v>1</v>
      </c>
    </row>
    <row r="175" spans="1:16" ht="16.5">
      <c r="A175" s="25"/>
      <c r="B175" s="26"/>
      <c r="C175" s="27"/>
      <c r="D175" s="26"/>
      <c r="E175" s="24"/>
      <c r="F175" s="1"/>
      <c r="G175" s="8"/>
      <c r="H175" s="8"/>
      <c r="I175" s="8"/>
      <c r="L175" s="346" t="s">
        <v>556</v>
      </c>
      <c r="M175" s="9"/>
      <c r="N175" s="9"/>
      <c r="O175" s="9"/>
      <c r="P175" s="341">
        <f>'Таблиця 1'!E42</f>
        <v>273</v>
      </c>
    </row>
    <row r="176" spans="1:16" ht="16.5">
      <c r="A176" s="25"/>
      <c r="B176" s="26"/>
      <c r="C176" s="27"/>
      <c r="D176" s="26"/>
      <c r="E176" s="24"/>
      <c r="F176" s="1"/>
      <c r="G176" s="8"/>
      <c r="H176" s="8"/>
      <c r="I176" s="8"/>
      <c r="L176" s="345" t="s">
        <v>56</v>
      </c>
      <c r="M176" s="8"/>
      <c r="N176" s="8"/>
      <c r="O176" s="8"/>
      <c r="P176" s="339">
        <f>'Таблиця 1'!F48</f>
        <v>1</v>
      </c>
    </row>
    <row r="177" spans="1:16" ht="16.5">
      <c r="A177" s="25"/>
      <c r="B177" s="26"/>
      <c r="C177" s="27"/>
      <c r="D177" s="26"/>
      <c r="E177" s="24"/>
      <c r="F177" s="1"/>
      <c r="G177" s="8"/>
      <c r="H177" s="8"/>
      <c r="I177" s="8"/>
      <c r="L177" s="346" t="s">
        <v>556</v>
      </c>
      <c r="M177" s="9"/>
      <c r="N177" s="9"/>
      <c r="O177" s="9"/>
      <c r="P177" s="341">
        <f>'Таблиця 1'!F42</f>
        <v>277</v>
      </c>
    </row>
    <row r="178" spans="1:16" ht="16.5">
      <c r="A178" s="25"/>
      <c r="B178" s="26"/>
      <c r="C178" s="27"/>
      <c r="D178" s="26"/>
      <c r="E178" s="24"/>
      <c r="F178" s="1"/>
      <c r="G178" s="8"/>
      <c r="H178" s="8"/>
      <c r="I178" s="8"/>
      <c r="L178" s="345" t="s">
        <v>57</v>
      </c>
      <c r="M178" s="8"/>
      <c r="N178" s="8"/>
      <c r="O178" s="8"/>
      <c r="P178" s="339">
        <f>'Таблиця 1'!G48</f>
        <v>0</v>
      </c>
    </row>
    <row r="179" spans="1:16" ht="16.5">
      <c r="A179" s="25"/>
      <c r="B179" s="26"/>
      <c r="C179" s="27"/>
      <c r="D179" s="26"/>
      <c r="E179" s="24"/>
      <c r="F179" s="1"/>
      <c r="G179" s="8"/>
      <c r="H179" s="8"/>
      <c r="I179" s="8"/>
      <c r="L179" s="346" t="s">
        <v>556</v>
      </c>
      <c r="M179" s="9"/>
      <c r="N179" s="9"/>
      <c r="O179" s="9"/>
      <c r="P179" s="341">
        <f>'Таблиця 1'!G42</f>
        <v>4</v>
      </c>
    </row>
    <row r="180" spans="1:16" ht="16.5">
      <c r="A180" s="25"/>
      <c r="B180" s="26"/>
      <c r="C180" s="27"/>
      <c r="D180" s="26"/>
      <c r="E180" s="24"/>
      <c r="F180" s="1"/>
      <c r="G180" s="8"/>
      <c r="H180" s="8"/>
      <c r="I180" s="8"/>
      <c r="L180" s="345" t="s">
        <v>58</v>
      </c>
      <c r="M180" s="8"/>
      <c r="N180" s="8"/>
      <c r="O180" s="8"/>
      <c r="P180" s="339">
        <f>'Таблиця 1'!H48</f>
        <v>0</v>
      </c>
    </row>
    <row r="181" spans="1:16" ht="16.5">
      <c r="A181" s="25"/>
      <c r="B181" s="26"/>
      <c r="C181" s="27"/>
      <c r="D181" s="26"/>
      <c r="E181" s="24"/>
      <c r="F181" s="1"/>
      <c r="G181" s="8"/>
      <c r="H181" s="8"/>
      <c r="I181" s="8"/>
      <c r="L181" s="346" t="s">
        <v>556</v>
      </c>
      <c r="M181" s="9"/>
      <c r="N181" s="9"/>
      <c r="O181" s="9"/>
      <c r="P181" s="341">
        <f>'Таблиця 1'!H42</f>
        <v>4</v>
      </c>
    </row>
    <row r="182" spans="1:16" ht="16.5">
      <c r="A182" s="25"/>
      <c r="B182" s="26"/>
      <c r="C182" s="27"/>
      <c r="D182" s="26"/>
      <c r="E182" s="24"/>
      <c r="F182" s="1"/>
      <c r="G182" s="8"/>
      <c r="H182" s="8"/>
      <c r="I182" s="8"/>
      <c r="L182" s="345" t="s">
        <v>59</v>
      </c>
      <c r="M182" s="8"/>
      <c r="N182" s="8"/>
      <c r="O182" s="8"/>
      <c r="P182" s="339">
        <f>'Таблиця 1'!I48</f>
        <v>0</v>
      </c>
    </row>
    <row r="183" spans="1:16" ht="16.5">
      <c r="A183" s="25"/>
      <c r="B183" s="26"/>
      <c r="C183" s="27"/>
      <c r="D183" s="26"/>
      <c r="E183" s="24"/>
      <c r="F183" s="1"/>
      <c r="G183" s="8"/>
      <c r="H183" s="8"/>
      <c r="I183" s="8"/>
      <c r="L183" s="346" t="s">
        <v>556</v>
      </c>
      <c r="M183" s="9"/>
      <c r="N183" s="9"/>
      <c r="O183" s="9"/>
      <c r="P183" s="341">
        <f>'Таблиця 1'!I42</f>
        <v>78</v>
      </c>
    </row>
    <row r="184" spans="1:16" ht="16.5">
      <c r="A184" s="25"/>
      <c r="B184" s="26"/>
      <c r="C184" s="27"/>
      <c r="D184" s="26"/>
      <c r="E184" s="24"/>
      <c r="F184" s="1"/>
      <c r="G184" s="8"/>
      <c r="H184" s="8"/>
      <c r="I184" s="8"/>
      <c r="L184" s="345" t="s">
        <v>574</v>
      </c>
      <c r="M184" s="8"/>
      <c r="N184" s="8"/>
      <c r="O184" s="8"/>
      <c r="P184" s="347">
        <f>'Таблиця 1'!J48</f>
        <v>0</v>
      </c>
    </row>
    <row r="185" spans="1:16" ht="17.25" thickBot="1">
      <c r="A185" s="25"/>
      <c r="B185" s="26"/>
      <c r="C185" s="27"/>
      <c r="D185" s="26"/>
      <c r="E185" s="24"/>
      <c r="F185" s="1"/>
      <c r="G185" s="8"/>
      <c r="H185" s="8"/>
      <c r="I185" s="8"/>
      <c r="L185" s="348" t="s">
        <v>556</v>
      </c>
      <c r="M185" s="343"/>
      <c r="N185" s="343"/>
      <c r="O185" s="343"/>
      <c r="P185" s="344">
        <f>'Таблиця 1'!J42</f>
        <v>75</v>
      </c>
    </row>
    <row r="186" spans="1:16" ht="16.5">
      <c r="A186" s="25"/>
      <c r="B186" s="26"/>
      <c r="C186" s="27"/>
      <c r="D186" s="26"/>
      <c r="E186" s="24"/>
      <c r="F186" s="1"/>
      <c r="G186" s="8"/>
      <c r="H186" s="8"/>
      <c r="I186" s="8"/>
      <c r="L186" s="345" t="s">
        <v>60</v>
      </c>
      <c r="M186" s="8"/>
      <c r="N186" s="8"/>
      <c r="O186" s="8"/>
      <c r="P186" s="339">
        <f>'Таблиця 1'!E49</f>
        <v>4</v>
      </c>
    </row>
    <row r="187" spans="1:16" ht="16.5">
      <c r="A187" s="25"/>
      <c r="B187" s="26"/>
      <c r="C187" s="27"/>
      <c r="D187" s="26"/>
      <c r="E187" s="24"/>
      <c r="F187" s="1"/>
      <c r="G187" s="8"/>
      <c r="H187" s="8"/>
      <c r="I187" s="8"/>
      <c r="L187" s="346" t="s">
        <v>556</v>
      </c>
      <c r="M187" s="9"/>
      <c r="N187" s="9"/>
      <c r="O187" s="9"/>
      <c r="P187" s="341">
        <f>'Таблиця 1'!E42</f>
        <v>273</v>
      </c>
    </row>
    <row r="188" spans="1:16" ht="16.5">
      <c r="A188" s="25"/>
      <c r="B188" s="26"/>
      <c r="C188" s="27"/>
      <c r="D188" s="26"/>
      <c r="E188" s="24"/>
      <c r="F188" s="1"/>
      <c r="G188" s="8"/>
      <c r="H188" s="8"/>
      <c r="I188" s="8"/>
      <c r="L188" s="345" t="s">
        <v>61</v>
      </c>
      <c r="M188" s="8"/>
      <c r="N188" s="8"/>
      <c r="O188" s="8"/>
      <c r="P188" s="339">
        <f>'Таблиця 1'!F49</f>
        <v>4</v>
      </c>
    </row>
    <row r="189" spans="1:16" ht="16.5">
      <c r="A189" s="25"/>
      <c r="B189" s="26"/>
      <c r="C189" s="27"/>
      <c r="D189" s="26"/>
      <c r="E189" s="24"/>
      <c r="F189" s="1"/>
      <c r="G189" s="8"/>
      <c r="H189" s="8"/>
      <c r="I189" s="8"/>
      <c r="L189" s="346" t="s">
        <v>556</v>
      </c>
      <c r="M189" s="9"/>
      <c r="N189" s="9"/>
      <c r="O189" s="9"/>
      <c r="P189" s="341">
        <f>'Таблиця 1'!F42</f>
        <v>277</v>
      </c>
    </row>
    <row r="190" spans="1:16" ht="16.5">
      <c r="A190" s="25"/>
      <c r="B190" s="26"/>
      <c r="C190" s="27"/>
      <c r="D190" s="26"/>
      <c r="E190" s="24"/>
      <c r="F190" s="1"/>
      <c r="G190" s="8"/>
      <c r="H190" s="8"/>
      <c r="I190" s="8"/>
      <c r="L190" s="345" t="s">
        <v>62</v>
      </c>
      <c r="M190" s="8"/>
      <c r="N190" s="8"/>
      <c r="O190" s="8"/>
      <c r="P190" s="339">
        <f>'Таблиця 1'!G49</f>
        <v>0</v>
      </c>
    </row>
    <row r="191" spans="1:16" ht="16.5">
      <c r="A191" s="25"/>
      <c r="B191" s="26"/>
      <c r="C191" s="27"/>
      <c r="D191" s="26"/>
      <c r="E191" s="24"/>
      <c r="F191" s="1"/>
      <c r="G191" s="8"/>
      <c r="H191" s="8"/>
      <c r="I191" s="8"/>
      <c r="L191" s="346" t="s">
        <v>556</v>
      </c>
      <c r="M191" s="9"/>
      <c r="N191" s="9"/>
      <c r="O191" s="9"/>
      <c r="P191" s="341">
        <f>'Таблиця 1'!G42</f>
        <v>4</v>
      </c>
    </row>
    <row r="192" spans="1:16" ht="16.5">
      <c r="A192" s="25"/>
      <c r="B192" s="26"/>
      <c r="C192" s="27"/>
      <c r="D192" s="26"/>
      <c r="E192" s="24"/>
      <c r="F192" s="1"/>
      <c r="G192" s="8"/>
      <c r="H192" s="8"/>
      <c r="I192" s="8"/>
      <c r="L192" s="345" t="s">
        <v>63</v>
      </c>
      <c r="M192" s="8"/>
      <c r="N192" s="8"/>
      <c r="O192" s="8"/>
      <c r="P192" s="339">
        <f>'Таблиця 1'!H49</f>
        <v>0</v>
      </c>
    </row>
    <row r="193" spans="1:16" ht="16.5">
      <c r="A193" s="25"/>
      <c r="B193" s="26"/>
      <c r="C193" s="27"/>
      <c r="D193" s="26"/>
      <c r="E193" s="24"/>
      <c r="F193" s="1"/>
      <c r="G193" s="8"/>
      <c r="H193" s="8"/>
      <c r="I193" s="8"/>
      <c r="L193" s="346" t="s">
        <v>556</v>
      </c>
      <c r="M193" s="9"/>
      <c r="N193" s="9"/>
      <c r="O193" s="9"/>
      <c r="P193" s="341">
        <f>'Таблиця 1'!H42</f>
        <v>4</v>
      </c>
    </row>
    <row r="194" spans="1:16" ht="16.5">
      <c r="A194" s="25"/>
      <c r="B194" s="26"/>
      <c r="C194" s="27"/>
      <c r="D194" s="26"/>
      <c r="E194" s="24"/>
      <c r="F194" s="1"/>
      <c r="G194" s="8"/>
      <c r="H194" s="8"/>
      <c r="I194" s="8"/>
      <c r="L194" s="345" t="s">
        <v>64</v>
      </c>
      <c r="M194" s="8"/>
      <c r="N194" s="8"/>
      <c r="O194" s="8"/>
      <c r="P194" s="339">
        <f>'Таблиця 1'!I49</f>
        <v>7</v>
      </c>
    </row>
    <row r="195" spans="1:16" ht="16.5">
      <c r="A195" s="25"/>
      <c r="B195" s="26"/>
      <c r="C195" s="27"/>
      <c r="D195" s="26"/>
      <c r="E195" s="24"/>
      <c r="F195" s="1"/>
      <c r="G195" s="8"/>
      <c r="H195" s="8"/>
      <c r="I195" s="8"/>
      <c r="L195" s="346" t="s">
        <v>556</v>
      </c>
      <c r="M195" s="9"/>
      <c r="N195" s="9"/>
      <c r="O195" s="9"/>
      <c r="P195" s="341">
        <f>'Таблиця 1'!I42</f>
        <v>78</v>
      </c>
    </row>
    <row r="196" spans="1:16" ht="16.5">
      <c r="A196" s="25"/>
      <c r="B196" s="26"/>
      <c r="C196" s="27"/>
      <c r="D196" s="26"/>
      <c r="E196" s="24"/>
      <c r="F196" s="1"/>
      <c r="G196" s="8"/>
      <c r="H196" s="8"/>
      <c r="I196" s="8"/>
      <c r="L196" s="345" t="s">
        <v>65</v>
      </c>
      <c r="M196" s="8"/>
      <c r="N196" s="8"/>
      <c r="O196" s="8"/>
      <c r="P196" s="347">
        <f>'Таблиця 1'!J49</f>
        <v>7</v>
      </c>
    </row>
    <row r="197" spans="1:16" ht="17.25" thickBot="1">
      <c r="A197" s="25"/>
      <c r="B197" s="26"/>
      <c r="C197" s="27"/>
      <c r="D197" s="26"/>
      <c r="E197" s="24"/>
      <c r="F197" s="1"/>
      <c r="G197" s="8"/>
      <c r="H197" s="8"/>
      <c r="I197" s="8"/>
      <c r="L197" s="348" t="s">
        <v>556</v>
      </c>
      <c r="M197" s="343"/>
      <c r="N197" s="343"/>
      <c r="O197" s="343"/>
      <c r="P197" s="344">
        <f>'Таблиця 1'!J42</f>
        <v>75</v>
      </c>
    </row>
    <row r="198" spans="1:16" ht="16.5">
      <c r="A198" s="25"/>
      <c r="B198" s="26"/>
      <c r="C198" s="27"/>
      <c r="D198" s="26"/>
      <c r="E198" s="24"/>
      <c r="F198" s="1"/>
      <c r="G198" s="8"/>
      <c r="H198" s="8"/>
      <c r="I198" s="8"/>
      <c r="L198" s="345" t="s">
        <v>66</v>
      </c>
      <c r="M198" s="8"/>
      <c r="N198" s="8"/>
      <c r="O198" s="8"/>
      <c r="P198" s="339">
        <f>'Таблиця 1'!E50</f>
        <v>0</v>
      </c>
    </row>
    <row r="199" spans="1:16" ht="16.5">
      <c r="A199" s="25"/>
      <c r="B199" s="26"/>
      <c r="C199" s="27"/>
      <c r="D199" s="26"/>
      <c r="E199" s="24"/>
      <c r="F199" s="1"/>
      <c r="G199" s="8"/>
      <c r="H199" s="8"/>
      <c r="I199" s="8"/>
      <c r="L199" s="346" t="s">
        <v>556</v>
      </c>
      <c r="M199" s="9"/>
      <c r="N199" s="9"/>
      <c r="O199" s="9"/>
      <c r="P199" s="341">
        <f>'Таблиця 1'!E42</f>
        <v>273</v>
      </c>
    </row>
    <row r="200" spans="1:16" ht="16.5">
      <c r="A200" s="25"/>
      <c r="B200" s="26"/>
      <c r="C200" s="27"/>
      <c r="D200" s="26"/>
      <c r="E200" s="24"/>
      <c r="F200" s="1"/>
      <c r="G200" s="8"/>
      <c r="H200" s="8"/>
      <c r="I200" s="8"/>
      <c r="L200" s="345" t="s">
        <v>67</v>
      </c>
      <c r="M200" s="8"/>
      <c r="N200" s="8"/>
      <c r="O200" s="8"/>
      <c r="P200" s="339">
        <f>'Таблиця 1'!F50</f>
        <v>0</v>
      </c>
    </row>
    <row r="201" spans="1:16" ht="16.5">
      <c r="A201" s="25"/>
      <c r="B201" s="26"/>
      <c r="C201" s="27"/>
      <c r="D201" s="26"/>
      <c r="E201" s="24"/>
      <c r="F201" s="1"/>
      <c r="G201" s="8"/>
      <c r="H201" s="8"/>
      <c r="I201" s="8"/>
      <c r="L201" s="346" t="s">
        <v>556</v>
      </c>
      <c r="M201" s="9"/>
      <c r="N201" s="9"/>
      <c r="O201" s="9"/>
      <c r="P201" s="341">
        <f>'Таблиця 1'!F42</f>
        <v>277</v>
      </c>
    </row>
    <row r="202" spans="1:16" ht="16.5">
      <c r="A202" s="25"/>
      <c r="B202" s="26"/>
      <c r="C202" s="27"/>
      <c r="D202" s="26"/>
      <c r="E202" s="24"/>
      <c r="F202" s="1"/>
      <c r="G202" s="8"/>
      <c r="H202" s="8"/>
      <c r="I202" s="8"/>
      <c r="L202" s="345" t="s">
        <v>68</v>
      </c>
      <c r="M202" s="8"/>
      <c r="N202" s="8"/>
      <c r="O202" s="8"/>
      <c r="P202" s="339">
        <f>'Таблиця 1'!G50</f>
        <v>0</v>
      </c>
    </row>
    <row r="203" spans="1:16" ht="16.5">
      <c r="A203" s="25"/>
      <c r="B203" s="26"/>
      <c r="C203" s="27"/>
      <c r="D203" s="26"/>
      <c r="E203" s="24"/>
      <c r="F203" s="1"/>
      <c r="G203" s="8"/>
      <c r="H203" s="8"/>
      <c r="I203" s="8"/>
      <c r="L203" s="346" t="s">
        <v>556</v>
      </c>
      <c r="M203" s="9"/>
      <c r="N203" s="9"/>
      <c r="O203" s="9"/>
      <c r="P203" s="341">
        <f>'Таблиця 1'!G42</f>
        <v>4</v>
      </c>
    </row>
    <row r="204" spans="1:16" ht="16.5">
      <c r="A204" s="25"/>
      <c r="B204" s="26"/>
      <c r="C204" s="27"/>
      <c r="D204" s="26"/>
      <c r="E204" s="24"/>
      <c r="F204" s="1"/>
      <c r="G204" s="8"/>
      <c r="H204" s="8"/>
      <c r="I204" s="8"/>
      <c r="L204" s="345" t="s">
        <v>69</v>
      </c>
      <c r="M204" s="8"/>
      <c r="N204" s="8"/>
      <c r="O204" s="8"/>
      <c r="P204" s="339">
        <f>'Таблиця 1'!H50</f>
        <v>0</v>
      </c>
    </row>
    <row r="205" spans="1:16" ht="16.5">
      <c r="A205" s="25"/>
      <c r="B205" s="26"/>
      <c r="C205" s="27"/>
      <c r="D205" s="26"/>
      <c r="E205" s="24"/>
      <c r="F205" s="1"/>
      <c r="G205" s="8"/>
      <c r="H205" s="8"/>
      <c r="I205" s="8"/>
      <c r="L205" s="346" t="s">
        <v>556</v>
      </c>
      <c r="M205" s="9"/>
      <c r="N205" s="9"/>
      <c r="O205" s="9"/>
      <c r="P205" s="341">
        <f>'Таблиця 1'!H42</f>
        <v>4</v>
      </c>
    </row>
    <row r="206" spans="1:16" ht="16.5">
      <c r="A206" s="25"/>
      <c r="B206" s="26"/>
      <c r="C206" s="27"/>
      <c r="D206" s="26"/>
      <c r="E206" s="24"/>
      <c r="F206" s="1"/>
      <c r="G206" s="8"/>
      <c r="H206" s="8"/>
      <c r="I206" s="8"/>
      <c r="L206" s="345" t="s">
        <v>70</v>
      </c>
      <c r="M206" s="8"/>
      <c r="N206" s="8"/>
      <c r="O206" s="8"/>
      <c r="P206" s="339">
        <f>'Таблиця 1'!I50</f>
        <v>0</v>
      </c>
    </row>
    <row r="207" spans="1:16" ht="16.5">
      <c r="A207" s="25"/>
      <c r="B207" s="26"/>
      <c r="C207" s="27"/>
      <c r="D207" s="26"/>
      <c r="E207" s="24"/>
      <c r="F207" s="1"/>
      <c r="G207" s="8"/>
      <c r="H207" s="8"/>
      <c r="I207" s="8"/>
      <c r="L207" s="346" t="s">
        <v>556</v>
      </c>
      <c r="M207" s="9"/>
      <c r="N207" s="9"/>
      <c r="O207" s="9"/>
      <c r="P207" s="341">
        <f>'Таблиця 1'!I42</f>
        <v>78</v>
      </c>
    </row>
    <row r="208" spans="1:16" ht="16.5">
      <c r="A208" s="25"/>
      <c r="B208" s="26"/>
      <c r="C208" s="27"/>
      <c r="D208" s="26"/>
      <c r="E208" s="24"/>
      <c r="F208" s="1"/>
      <c r="G208" s="8"/>
      <c r="H208" s="8"/>
      <c r="I208" s="8"/>
      <c r="L208" s="345" t="s">
        <v>71</v>
      </c>
      <c r="M208" s="8"/>
      <c r="N208" s="8"/>
      <c r="O208" s="8"/>
      <c r="P208" s="347">
        <f>'Таблиця 1'!J50</f>
        <v>0</v>
      </c>
    </row>
    <row r="209" spans="1:16" ht="17.25" thickBot="1">
      <c r="A209" s="25"/>
      <c r="B209" s="26"/>
      <c r="C209" s="27"/>
      <c r="D209" s="26"/>
      <c r="E209" s="24"/>
      <c r="F209" s="1"/>
      <c r="G209" s="8"/>
      <c r="H209" s="8"/>
      <c r="I209" s="8"/>
      <c r="L209" s="348" t="s">
        <v>556</v>
      </c>
      <c r="M209" s="343"/>
      <c r="N209" s="343"/>
      <c r="O209" s="343"/>
      <c r="P209" s="344">
        <f>'Таблиця 1'!J42</f>
        <v>75</v>
      </c>
    </row>
    <row r="210" spans="1:16" ht="16.5">
      <c r="A210" s="25"/>
      <c r="B210" s="26"/>
      <c r="C210" s="27"/>
      <c r="D210" s="26"/>
      <c r="E210" s="24"/>
      <c r="F210" s="1"/>
      <c r="G210" s="8"/>
      <c r="H210" s="8"/>
      <c r="I210" s="8"/>
      <c r="L210" s="345" t="s">
        <v>72</v>
      </c>
      <c r="M210" s="8"/>
      <c r="N210" s="8"/>
      <c r="O210" s="8"/>
      <c r="P210" s="339">
        <f>'Таблиця 1'!E51</f>
        <v>40</v>
      </c>
    </row>
    <row r="211" spans="1:16" ht="16.5">
      <c r="A211" s="25"/>
      <c r="B211" s="26"/>
      <c r="C211" s="27"/>
      <c r="D211" s="26"/>
      <c r="E211" s="24"/>
      <c r="F211" s="1"/>
      <c r="G211" s="8"/>
      <c r="H211" s="8"/>
      <c r="I211" s="8"/>
      <c r="L211" s="346" t="s">
        <v>556</v>
      </c>
      <c r="M211" s="9"/>
      <c r="N211" s="9"/>
      <c r="O211" s="9"/>
      <c r="P211" s="341">
        <f>'Таблиця 1'!E42</f>
        <v>273</v>
      </c>
    </row>
    <row r="212" spans="1:16" ht="16.5">
      <c r="A212" s="25"/>
      <c r="B212" s="26"/>
      <c r="C212" s="27"/>
      <c r="D212" s="26"/>
      <c r="E212" s="24"/>
      <c r="F212" s="1"/>
      <c r="G212" s="8"/>
      <c r="H212" s="8"/>
      <c r="I212" s="8"/>
      <c r="L212" s="345" t="s">
        <v>73</v>
      </c>
      <c r="M212" s="8"/>
      <c r="N212" s="8"/>
      <c r="O212" s="8"/>
      <c r="P212" s="339">
        <f>'Таблиця 1'!F51</f>
        <v>41</v>
      </c>
    </row>
    <row r="213" spans="1:16" ht="16.5">
      <c r="A213" s="25"/>
      <c r="B213" s="26"/>
      <c r="C213" s="27"/>
      <c r="D213" s="26"/>
      <c r="E213" s="24"/>
      <c r="F213" s="1"/>
      <c r="G213" s="8"/>
      <c r="H213" s="8"/>
      <c r="I213" s="8"/>
      <c r="L213" s="346" t="s">
        <v>556</v>
      </c>
      <c r="M213" s="9"/>
      <c r="N213" s="9"/>
      <c r="O213" s="9"/>
      <c r="P213" s="341">
        <f>'Таблиця 1'!F42</f>
        <v>277</v>
      </c>
    </row>
    <row r="214" spans="1:16" ht="16.5">
      <c r="A214" s="25"/>
      <c r="B214" s="26"/>
      <c r="C214" s="27"/>
      <c r="D214" s="26"/>
      <c r="E214" s="24"/>
      <c r="F214" s="1"/>
      <c r="G214" s="8"/>
      <c r="H214" s="8"/>
      <c r="I214" s="8"/>
      <c r="L214" s="345" t="s">
        <v>74</v>
      </c>
      <c r="M214" s="8"/>
      <c r="N214" s="8"/>
      <c r="O214" s="8"/>
      <c r="P214" s="339">
        <f>'Таблиця 1'!G51</f>
        <v>0</v>
      </c>
    </row>
    <row r="215" spans="1:16" ht="16.5">
      <c r="A215" s="25"/>
      <c r="B215" s="26"/>
      <c r="C215" s="27"/>
      <c r="D215" s="26"/>
      <c r="E215" s="24"/>
      <c r="F215" s="1"/>
      <c r="G215" s="8"/>
      <c r="H215" s="8"/>
      <c r="I215" s="8"/>
      <c r="L215" s="346" t="s">
        <v>556</v>
      </c>
      <c r="M215" s="9"/>
      <c r="N215" s="9"/>
      <c r="O215" s="9"/>
      <c r="P215" s="341">
        <f>'Таблиця 1'!G42</f>
        <v>4</v>
      </c>
    </row>
    <row r="216" spans="1:16" ht="16.5">
      <c r="A216" s="25"/>
      <c r="B216" s="26"/>
      <c r="C216" s="27"/>
      <c r="D216" s="26"/>
      <c r="E216" s="24"/>
      <c r="F216" s="1"/>
      <c r="G216" s="8"/>
      <c r="H216" s="8"/>
      <c r="I216" s="8"/>
      <c r="L216" s="345" t="s">
        <v>75</v>
      </c>
      <c r="M216" s="8"/>
      <c r="N216" s="8"/>
      <c r="O216" s="8"/>
      <c r="P216" s="339">
        <f>'Таблиця 1'!H51</f>
        <v>0</v>
      </c>
    </row>
    <row r="217" spans="1:16" ht="16.5">
      <c r="A217" s="25"/>
      <c r="B217" s="26"/>
      <c r="C217" s="27"/>
      <c r="D217" s="26"/>
      <c r="E217" s="24"/>
      <c r="F217" s="1"/>
      <c r="G217" s="8"/>
      <c r="H217" s="8"/>
      <c r="I217" s="8"/>
      <c r="L217" s="346" t="s">
        <v>556</v>
      </c>
      <c r="M217" s="9"/>
      <c r="N217" s="9"/>
      <c r="O217" s="9"/>
      <c r="P217" s="341">
        <f>'Таблиця 1'!H42</f>
        <v>4</v>
      </c>
    </row>
    <row r="218" spans="1:16" ht="16.5">
      <c r="A218" s="25"/>
      <c r="B218" s="26"/>
      <c r="C218" s="27"/>
      <c r="D218" s="26"/>
      <c r="E218" s="24"/>
      <c r="F218" s="1"/>
      <c r="G218" s="8"/>
      <c r="H218" s="8"/>
      <c r="I218" s="8"/>
      <c r="L218" s="345" t="s">
        <v>76</v>
      </c>
      <c r="M218" s="8"/>
      <c r="N218" s="8"/>
      <c r="O218" s="8"/>
      <c r="P218" s="339">
        <f>'Таблиця 1'!I51</f>
        <v>13</v>
      </c>
    </row>
    <row r="219" spans="1:16" ht="16.5">
      <c r="A219" s="25"/>
      <c r="B219" s="26"/>
      <c r="C219" s="27"/>
      <c r="D219" s="26"/>
      <c r="E219" s="24"/>
      <c r="F219" s="1"/>
      <c r="G219" s="8"/>
      <c r="H219" s="8"/>
      <c r="I219" s="8"/>
      <c r="L219" s="346" t="s">
        <v>556</v>
      </c>
      <c r="M219" s="9"/>
      <c r="N219" s="9"/>
      <c r="O219" s="9"/>
      <c r="P219" s="341">
        <f>'Таблиця 1'!I42</f>
        <v>78</v>
      </c>
    </row>
    <row r="220" spans="1:16" ht="16.5">
      <c r="A220" s="25"/>
      <c r="B220" s="26"/>
      <c r="C220" s="27"/>
      <c r="D220" s="26"/>
      <c r="E220" s="24"/>
      <c r="F220" s="1"/>
      <c r="G220" s="8"/>
      <c r="H220" s="8"/>
      <c r="I220" s="8"/>
      <c r="L220" s="345" t="s">
        <v>77</v>
      </c>
      <c r="M220" s="8"/>
      <c r="N220" s="8"/>
      <c r="O220" s="8"/>
      <c r="P220" s="347">
        <f>'Таблиця 1'!J51</f>
        <v>13</v>
      </c>
    </row>
    <row r="221" spans="1:16" ht="17.25" thickBot="1">
      <c r="A221" s="25"/>
      <c r="B221" s="26"/>
      <c r="C221" s="27"/>
      <c r="D221" s="26"/>
      <c r="E221" s="24"/>
      <c r="F221" s="1"/>
      <c r="G221" s="8"/>
      <c r="H221" s="8"/>
      <c r="I221" s="8"/>
      <c r="L221" s="348" t="s">
        <v>556</v>
      </c>
      <c r="M221" s="343"/>
      <c r="N221" s="343"/>
      <c r="O221" s="343"/>
      <c r="P221" s="344">
        <f>'Таблиця 1'!J42</f>
        <v>75</v>
      </c>
    </row>
    <row r="222" spans="1:16" ht="16.5">
      <c r="A222" s="25"/>
      <c r="B222" s="26"/>
      <c r="C222" s="27"/>
      <c r="D222" s="26"/>
      <c r="E222" s="24"/>
      <c r="F222" s="1"/>
      <c r="G222" s="8"/>
      <c r="H222" s="8"/>
      <c r="I222" s="8"/>
      <c r="L222" s="345" t="s">
        <v>84</v>
      </c>
      <c r="M222" s="8"/>
      <c r="N222" s="8"/>
      <c r="O222" s="8"/>
      <c r="P222" s="339">
        <f>'Таблиця 1'!E53</f>
        <v>0</v>
      </c>
    </row>
    <row r="223" spans="1:16" ht="16.5">
      <c r="A223" s="25"/>
      <c r="B223" s="26"/>
      <c r="C223" s="27"/>
      <c r="D223" s="26"/>
      <c r="E223" s="24"/>
      <c r="F223" s="1"/>
      <c r="G223" s="8"/>
      <c r="H223" s="8"/>
      <c r="I223" s="8"/>
      <c r="L223" s="346" t="s">
        <v>556</v>
      </c>
      <c r="M223" s="9"/>
      <c r="N223" s="9"/>
      <c r="O223" s="9"/>
      <c r="P223" s="341">
        <f>'Таблиця 1'!E42</f>
        <v>273</v>
      </c>
    </row>
    <row r="224" spans="1:16" ht="16.5">
      <c r="A224" s="25"/>
      <c r="B224" s="26"/>
      <c r="C224" s="27"/>
      <c r="D224" s="26"/>
      <c r="E224" s="24"/>
      <c r="F224" s="1"/>
      <c r="G224" s="8"/>
      <c r="H224" s="8"/>
      <c r="I224" s="8"/>
      <c r="L224" s="345" t="s">
        <v>85</v>
      </c>
      <c r="M224" s="8"/>
      <c r="N224" s="8"/>
      <c r="O224" s="8"/>
      <c r="P224" s="339">
        <f>'Таблиця 1'!F53</f>
        <v>0</v>
      </c>
    </row>
    <row r="225" spans="1:16" ht="16.5">
      <c r="A225" s="25"/>
      <c r="B225" s="26"/>
      <c r="C225" s="27"/>
      <c r="D225" s="26"/>
      <c r="E225" s="24"/>
      <c r="F225" s="1"/>
      <c r="G225" s="8"/>
      <c r="H225" s="8"/>
      <c r="I225" s="8"/>
      <c r="L225" s="346" t="s">
        <v>556</v>
      </c>
      <c r="M225" s="9"/>
      <c r="N225" s="9"/>
      <c r="O225" s="9"/>
      <c r="P225" s="341">
        <f>'Таблиця 1'!F42</f>
        <v>277</v>
      </c>
    </row>
    <row r="226" spans="1:16" ht="16.5">
      <c r="A226" s="25"/>
      <c r="B226" s="26"/>
      <c r="C226" s="27"/>
      <c r="D226" s="26"/>
      <c r="E226" s="24"/>
      <c r="F226" s="1"/>
      <c r="G226" s="8"/>
      <c r="H226" s="8"/>
      <c r="I226" s="8"/>
      <c r="L226" s="345" t="s">
        <v>86</v>
      </c>
      <c r="M226" s="8"/>
      <c r="N226" s="8"/>
      <c r="O226" s="8"/>
      <c r="P226" s="339">
        <f>'Таблиця 1'!G53</f>
        <v>1</v>
      </c>
    </row>
    <row r="227" spans="1:16" ht="16.5">
      <c r="A227" s="25"/>
      <c r="B227" s="26"/>
      <c r="C227" s="27"/>
      <c r="D227" s="26"/>
      <c r="E227" s="24"/>
      <c r="F227" s="1"/>
      <c r="G227" s="8"/>
      <c r="H227" s="8"/>
      <c r="I227" s="8"/>
      <c r="L227" s="346" t="s">
        <v>556</v>
      </c>
      <c r="M227" s="9"/>
      <c r="N227" s="9"/>
      <c r="O227" s="9"/>
      <c r="P227" s="341">
        <f>'Таблиця 1'!G42</f>
        <v>4</v>
      </c>
    </row>
    <row r="228" spans="1:16" ht="16.5">
      <c r="A228" s="25"/>
      <c r="B228" s="26"/>
      <c r="C228" s="27"/>
      <c r="D228" s="26"/>
      <c r="E228" s="24"/>
      <c r="F228" s="1"/>
      <c r="G228" s="8"/>
      <c r="H228" s="8"/>
      <c r="I228" s="8"/>
      <c r="L228" s="345" t="s">
        <v>87</v>
      </c>
      <c r="M228" s="8"/>
      <c r="N228" s="8"/>
      <c r="O228" s="8"/>
      <c r="P228" s="339">
        <f>'Таблиця 1'!H53</f>
        <v>1</v>
      </c>
    </row>
    <row r="229" spans="1:16" ht="16.5">
      <c r="A229" s="25"/>
      <c r="B229" s="26"/>
      <c r="C229" s="27"/>
      <c r="D229" s="26"/>
      <c r="E229" s="24"/>
      <c r="F229" s="1"/>
      <c r="G229" s="8"/>
      <c r="H229" s="8"/>
      <c r="I229" s="8"/>
      <c r="L229" s="346" t="s">
        <v>556</v>
      </c>
      <c r="M229" s="9"/>
      <c r="N229" s="9"/>
      <c r="O229" s="9"/>
      <c r="P229" s="341">
        <f>'Таблиця 1'!H42</f>
        <v>4</v>
      </c>
    </row>
    <row r="230" spans="1:16" ht="16.5">
      <c r="A230" s="25"/>
      <c r="B230" s="26"/>
      <c r="C230" s="27"/>
      <c r="D230" s="26"/>
      <c r="E230" s="24"/>
      <c r="F230" s="1"/>
      <c r="G230" s="8"/>
      <c r="H230" s="8"/>
      <c r="I230" s="8"/>
      <c r="L230" s="345" t="s">
        <v>88</v>
      </c>
      <c r="M230" s="8"/>
      <c r="N230" s="8"/>
      <c r="O230" s="8"/>
      <c r="P230" s="339">
        <f>'Таблиця 1'!I53</f>
        <v>15</v>
      </c>
    </row>
    <row r="231" spans="1:16" ht="16.5">
      <c r="A231" s="25"/>
      <c r="B231" s="26"/>
      <c r="C231" s="27"/>
      <c r="D231" s="26"/>
      <c r="E231" s="24"/>
      <c r="F231" s="1"/>
      <c r="G231" s="8"/>
      <c r="H231" s="8"/>
      <c r="I231" s="8"/>
      <c r="L231" s="346" t="s">
        <v>556</v>
      </c>
      <c r="M231" s="9"/>
      <c r="N231" s="9"/>
      <c r="O231" s="9"/>
      <c r="P231" s="341">
        <f>'Таблиця 1'!I42</f>
        <v>78</v>
      </c>
    </row>
    <row r="232" spans="1:16" ht="16.5">
      <c r="A232" s="25"/>
      <c r="B232" s="26"/>
      <c r="C232" s="27"/>
      <c r="D232" s="26"/>
      <c r="E232" s="24"/>
      <c r="F232" s="1"/>
      <c r="G232" s="8"/>
      <c r="H232" s="8"/>
      <c r="I232" s="8"/>
      <c r="L232" s="345" t="s">
        <v>89</v>
      </c>
      <c r="M232" s="8"/>
      <c r="N232" s="8"/>
      <c r="O232" s="8"/>
      <c r="P232" s="339">
        <f>'Таблиця 1'!J53</f>
        <v>15</v>
      </c>
    </row>
    <row r="233" spans="1:16" ht="17.25" thickBot="1">
      <c r="A233" s="25"/>
      <c r="B233" s="26"/>
      <c r="C233" s="27"/>
      <c r="D233" s="26"/>
      <c r="E233" s="24"/>
      <c r="F233" s="1"/>
      <c r="G233" s="8"/>
      <c r="H233" s="8"/>
      <c r="I233" s="8"/>
      <c r="L233" s="348" t="s">
        <v>556</v>
      </c>
      <c r="M233" s="343"/>
      <c r="N233" s="343"/>
      <c r="O233" s="343"/>
      <c r="P233" s="344">
        <f>'Таблиця 1'!J42</f>
        <v>75</v>
      </c>
    </row>
    <row r="234" spans="1:16" ht="16.5">
      <c r="A234" s="25"/>
      <c r="B234" s="26"/>
      <c r="C234" s="27"/>
      <c r="D234" s="26"/>
      <c r="E234" s="24"/>
      <c r="F234" s="1"/>
      <c r="G234" s="8"/>
      <c r="H234" s="8"/>
      <c r="I234" s="8"/>
      <c r="L234" s="345" t="s">
        <v>90</v>
      </c>
      <c r="M234" s="8"/>
      <c r="N234" s="8"/>
      <c r="O234" s="8"/>
      <c r="P234" s="339">
        <f>'Таблиця 1'!E54</f>
        <v>0</v>
      </c>
    </row>
    <row r="235" spans="1:16" ht="16.5">
      <c r="A235" s="25"/>
      <c r="B235" s="26"/>
      <c r="C235" s="27"/>
      <c r="D235" s="26"/>
      <c r="E235" s="24"/>
      <c r="F235" s="1"/>
      <c r="G235" s="8"/>
      <c r="H235" s="8"/>
      <c r="I235" s="8"/>
      <c r="L235" s="346" t="s">
        <v>556</v>
      </c>
      <c r="M235" s="9"/>
      <c r="N235" s="9"/>
      <c r="O235" s="9"/>
      <c r="P235" s="341">
        <f>'Таблиця 1'!E42</f>
        <v>273</v>
      </c>
    </row>
    <row r="236" spans="1:16" ht="16.5">
      <c r="A236" s="25"/>
      <c r="B236" s="26"/>
      <c r="C236" s="27"/>
      <c r="D236" s="26"/>
      <c r="E236" s="24"/>
      <c r="F236" s="1"/>
      <c r="G236" s="8"/>
      <c r="H236" s="8"/>
      <c r="I236" s="8"/>
      <c r="L236" s="345" t="s">
        <v>91</v>
      </c>
      <c r="M236" s="8"/>
      <c r="N236" s="8"/>
      <c r="O236" s="8"/>
      <c r="P236" s="339">
        <f>'Таблиця 1'!F54</f>
        <v>0</v>
      </c>
    </row>
    <row r="237" spans="1:16" ht="16.5">
      <c r="A237" s="25"/>
      <c r="B237" s="26"/>
      <c r="C237" s="27"/>
      <c r="D237" s="26"/>
      <c r="E237" s="24"/>
      <c r="F237" s="1"/>
      <c r="G237" s="8"/>
      <c r="H237" s="8"/>
      <c r="I237" s="8"/>
      <c r="L237" s="346" t="s">
        <v>556</v>
      </c>
      <c r="M237" s="9"/>
      <c r="N237" s="9"/>
      <c r="O237" s="9"/>
      <c r="P237" s="341">
        <f>'Таблиця 1'!F42</f>
        <v>277</v>
      </c>
    </row>
    <row r="238" spans="1:16" ht="16.5">
      <c r="A238" s="25"/>
      <c r="B238" s="26"/>
      <c r="C238" s="27"/>
      <c r="D238" s="26"/>
      <c r="E238" s="24"/>
      <c r="F238" s="1"/>
      <c r="G238" s="8"/>
      <c r="H238" s="8"/>
      <c r="I238" s="8"/>
      <c r="L238" s="345" t="s">
        <v>92</v>
      </c>
      <c r="M238" s="8"/>
      <c r="N238" s="8"/>
      <c r="O238" s="8"/>
      <c r="P238" s="339">
        <f>'Таблиця 1'!G54</f>
        <v>0</v>
      </c>
    </row>
    <row r="239" spans="1:16" ht="16.5">
      <c r="A239" s="25"/>
      <c r="B239" s="26"/>
      <c r="C239" s="27"/>
      <c r="D239" s="26"/>
      <c r="E239" s="24"/>
      <c r="F239" s="1"/>
      <c r="G239" s="8"/>
      <c r="H239" s="8"/>
      <c r="I239" s="8"/>
      <c r="L239" s="346" t="s">
        <v>556</v>
      </c>
      <c r="M239" s="9"/>
      <c r="N239" s="9"/>
      <c r="O239" s="9"/>
      <c r="P239" s="341">
        <f>'Таблиця 1'!G42</f>
        <v>4</v>
      </c>
    </row>
    <row r="240" spans="1:16" ht="16.5">
      <c r="A240" s="25"/>
      <c r="B240" s="26"/>
      <c r="C240" s="27"/>
      <c r="D240" s="26"/>
      <c r="E240" s="24"/>
      <c r="F240" s="1"/>
      <c r="G240" s="8"/>
      <c r="H240" s="8"/>
      <c r="I240" s="8"/>
      <c r="L240" s="345" t="s">
        <v>93</v>
      </c>
      <c r="M240" s="8"/>
      <c r="N240" s="8"/>
      <c r="O240" s="8"/>
      <c r="P240" s="339">
        <f>'Таблиця 1'!H54</f>
        <v>0</v>
      </c>
    </row>
    <row r="241" spans="1:16" ht="16.5">
      <c r="A241" s="25"/>
      <c r="B241" s="26"/>
      <c r="C241" s="27"/>
      <c r="D241" s="26"/>
      <c r="E241" s="24"/>
      <c r="F241" s="1"/>
      <c r="G241" s="8"/>
      <c r="H241" s="8"/>
      <c r="I241" s="8"/>
      <c r="L241" s="346" t="s">
        <v>556</v>
      </c>
      <c r="M241" s="9"/>
      <c r="N241" s="9"/>
      <c r="O241" s="9"/>
      <c r="P241" s="341">
        <f>'Таблиця 1'!H42</f>
        <v>4</v>
      </c>
    </row>
    <row r="242" spans="1:16" ht="16.5">
      <c r="A242" s="25"/>
      <c r="B242" s="26"/>
      <c r="C242" s="27"/>
      <c r="D242" s="26"/>
      <c r="E242" s="24"/>
      <c r="F242" s="1"/>
      <c r="G242" s="8"/>
      <c r="H242" s="8"/>
      <c r="I242" s="8"/>
      <c r="L242" s="345" t="s">
        <v>94</v>
      </c>
      <c r="M242" s="8"/>
      <c r="N242" s="8"/>
      <c r="O242" s="8"/>
      <c r="P242" s="339">
        <f>'Таблиця 1'!I54</f>
        <v>1</v>
      </c>
    </row>
    <row r="243" spans="1:16" ht="16.5">
      <c r="A243" s="25"/>
      <c r="B243" s="26"/>
      <c r="C243" s="27"/>
      <c r="D243" s="26"/>
      <c r="E243" s="24"/>
      <c r="F243" s="1"/>
      <c r="G243" s="8"/>
      <c r="H243" s="8"/>
      <c r="I243" s="8"/>
      <c r="L243" s="346" t="s">
        <v>556</v>
      </c>
      <c r="M243" s="9"/>
      <c r="N243" s="9"/>
      <c r="O243" s="9"/>
      <c r="P243" s="341">
        <f>'Таблиця 1'!I42</f>
        <v>78</v>
      </c>
    </row>
    <row r="244" spans="1:16" ht="16.5">
      <c r="A244" s="25"/>
      <c r="B244" s="26"/>
      <c r="C244" s="27"/>
      <c r="D244" s="26"/>
      <c r="E244" s="24"/>
      <c r="F244" s="1"/>
      <c r="G244" s="8"/>
      <c r="H244" s="8"/>
      <c r="I244" s="8"/>
      <c r="L244" s="345" t="s">
        <v>95</v>
      </c>
      <c r="M244" s="8"/>
      <c r="N244" s="8"/>
      <c r="O244" s="8"/>
      <c r="P244" s="347">
        <f>'Таблиця 1'!J54</f>
        <v>1</v>
      </c>
    </row>
    <row r="245" spans="1:16" ht="17.25" thickBot="1">
      <c r="A245" s="25"/>
      <c r="B245" s="26"/>
      <c r="C245" s="27"/>
      <c r="D245" s="26"/>
      <c r="E245" s="24"/>
      <c r="F245" s="1"/>
      <c r="G245" s="8"/>
      <c r="H245" s="8"/>
      <c r="I245" s="8"/>
      <c r="L245" s="348" t="s">
        <v>556</v>
      </c>
      <c r="M245" s="343"/>
      <c r="N245" s="343"/>
      <c r="O245" s="343"/>
      <c r="P245" s="344">
        <f>'Таблиця 1'!J42</f>
        <v>75</v>
      </c>
    </row>
    <row r="246" spans="1:16" ht="16.5">
      <c r="A246" s="25"/>
      <c r="B246" s="26"/>
      <c r="C246" s="27"/>
      <c r="D246" s="26"/>
      <c r="E246" s="24"/>
      <c r="F246" s="1"/>
      <c r="G246" s="8"/>
      <c r="H246" s="8"/>
      <c r="I246" s="8"/>
      <c r="L246" s="345" t="s">
        <v>96</v>
      </c>
      <c r="M246" s="8"/>
      <c r="N246" s="8"/>
      <c r="O246" s="8"/>
      <c r="P246" s="339">
        <f>'Таблиця 1'!E55</f>
        <v>12</v>
      </c>
    </row>
    <row r="247" spans="1:16" ht="16.5">
      <c r="A247" s="25"/>
      <c r="B247" s="26"/>
      <c r="C247" s="27"/>
      <c r="D247" s="26"/>
      <c r="E247" s="24"/>
      <c r="F247" s="1"/>
      <c r="G247" s="8"/>
      <c r="H247" s="8"/>
      <c r="I247" s="8"/>
      <c r="L247" s="346" t="s">
        <v>556</v>
      </c>
      <c r="M247" s="9"/>
      <c r="N247" s="9"/>
      <c r="O247" s="9"/>
      <c r="P247" s="341">
        <f>'Таблиця 1'!E42</f>
        <v>273</v>
      </c>
    </row>
    <row r="248" spans="1:16" ht="16.5">
      <c r="A248" s="25"/>
      <c r="B248" s="26"/>
      <c r="C248" s="27"/>
      <c r="D248" s="26"/>
      <c r="E248" s="24"/>
      <c r="F248" s="1"/>
      <c r="G248" s="8"/>
      <c r="H248" s="8"/>
      <c r="I248" s="8"/>
      <c r="L248" s="345" t="s">
        <v>97</v>
      </c>
      <c r="M248" s="8"/>
      <c r="N248" s="8"/>
      <c r="O248" s="8"/>
      <c r="P248" s="339">
        <f>'Таблиця 1'!F55</f>
        <v>12</v>
      </c>
    </row>
    <row r="249" spans="1:16" ht="16.5">
      <c r="A249" s="25"/>
      <c r="B249" s="26"/>
      <c r="C249" s="27"/>
      <c r="D249" s="26"/>
      <c r="E249" s="24"/>
      <c r="F249" s="1"/>
      <c r="G249" s="8"/>
      <c r="H249" s="8"/>
      <c r="I249" s="8"/>
      <c r="L249" s="346" t="s">
        <v>556</v>
      </c>
      <c r="M249" s="9"/>
      <c r="N249" s="9"/>
      <c r="O249" s="9"/>
      <c r="P249" s="341">
        <f>'Таблиця 1'!F42</f>
        <v>277</v>
      </c>
    </row>
    <row r="250" spans="1:16" ht="16.5">
      <c r="A250" s="25"/>
      <c r="B250" s="26"/>
      <c r="C250" s="27"/>
      <c r="D250" s="26"/>
      <c r="E250" s="24"/>
      <c r="F250" s="1"/>
      <c r="G250" s="8"/>
      <c r="H250" s="8"/>
      <c r="I250" s="8"/>
      <c r="L250" s="345" t="s">
        <v>98</v>
      </c>
      <c r="M250" s="8"/>
      <c r="N250" s="8"/>
      <c r="O250" s="8"/>
      <c r="P250" s="339">
        <f>'Таблиця 1'!G55</f>
        <v>0</v>
      </c>
    </row>
    <row r="251" spans="1:16" ht="16.5">
      <c r="A251" s="25"/>
      <c r="B251" s="26"/>
      <c r="C251" s="27"/>
      <c r="D251" s="26"/>
      <c r="E251" s="24"/>
      <c r="F251" s="1"/>
      <c r="G251" s="8"/>
      <c r="H251" s="8"/>
      <c r="I251" s="8"/>
      <c r="L251" s="346" t="s">
        <v>556</v>
      </c>
      <c r="M251" s="9"/>
      <c r="N251" s="9"/>
      <c r="O251" s="9"/>
      <c r="P251" s="341">
        <f>'Таблиця 1'!G42</f>
        <v>4</v>
      </c>
    </row>
    <row r="252" spans="1:16" ht="16.5">
      <c r="A252" s="19"/>
      <c r="B252" s="16"/>
      <c r="C252" s="17"/>
      <c r="D252" s="16"/>
      <c r="E252" s="24"/>
      <c r="F252" s="16"/>
      <c r="G252" s="21"/>
      <c r="H252" s="16"/>
      <c r="I252" s="16"/>
      <c r="L252" s="345" t="s">
        <v>99</v>
      </c>
      <c r="M252" s="8"/>
      <c r="N252" s="8"/>
      <c r="O252" s="8"/>
      <c r="P252" s="339">
        <f>'Таблиця 1'!H55</f>
        <v>0</v>
      </c>
    </row>
    <row r="253" spans="1:16" ht="16.5">
      <c r="A253" s="22"/>
      <c r="B253" s="1"/>
      <c r="C253" s="23"/>
      <c r="D253" s="1"/>
      <c r="E253" s="24"/>
      <c r="F253" s="1"/>
      <c r="G253" s="8"/>
      <c r="H253" s="8"/>
      <c r="I253" s="8"/>
      <c r="L253" s="346" t="s">
        <v>556</v>
      </c>
      <c r="M253" s="9"/>
      <c r="N253" s="9"/>
      <c r="O253" s="9"/>
      <c r="P253" s="341">
        <f>'Таблиця 1'!H42</f>
        <v>4</v>
      </c>
    </row>
    <row r="254" spans="1:16" ht="16.5">
      <c r="A254" s="25"/>
      <c r="B254" s="26"/>
      <c r="C254" s="27"/>
      <c r="D254" s="26"/>
      <c r="E254" s="24"/>
      <c r="F254" s="1"/>
      <c r="G254" s="8"/>
      <c r="H254" s="8"/>
      <c r="I254" s="8"/>
      <c r="L254" s="345" t="s">
        <v>100</v>
      </c>
      <c r="M254" s="8"/>
      <c r="N254" s="8"/>
      <c r="O254" s="8"/>
      <c r="P254" s="339">
        <f>'Таблиця 1'!I55</f>
        <v>5</v>
      </c>
    </row>
    <row r="255" spans="1:16" ht="16.5">
      <c r="A255" s="19"/>
      <c r="B255" s="16"/>
      <c r="C255" s="17"/>
      <c r="D255" s="16"/>
      <c r="E255" s="24"/>
      <c r="F255" s="16"/>
      <c r="G255" s="21"/>
      <c r="H255" s="16"/>
      <c r="I255" s="16"/>
      <c r="L255" s="346" t="s">
        <v>556</v>
      </c>
      <c r="M255" s="9"/>
      <c r="N255" s="9"/>
      <c r="O255" s="9"/>
      <c r="P255" s="341">
        <f>'Таблиця 1'!I42</f>
        <v>78</v>
      </c>
    </row>
    <row r="256" spans="1:16" ht="16.5">
      <c r="A256" s="22"/>
      <c r="B256" s="1"/>
      <c r="C256" s="23"/>
      <c r="D256" s="1"/>
      <c r="E256" s="24"/>
      <c r="F256" s="1"/>
      <c r="G256" s="8"/>
      <c r="H256" s="8"/>
      <c r="I256" s="8"/>
      <c r="L256" s="345" t="s">
        <v>101</v>
      </c>
      <c r="M256" s="8"/>
      <c r="N256" s="8"/>
      <c r="O256" s="8"/>
      <c r="P256" s="347">
        <f>'Таблиця 1'!J55</f>
        <v>5</v>
      </c>
    </row>
    <row r="257" spans="1:16" ht="17.25" thickBot="1">
      <c r="A257" s="25"/>
      <c r="B257" s="26"/>
      <c r="C257" s="27"/>
      <c r="D257" s="26"/>
      <c r="E257" s="24"/>
      <c r="F257" s="1"/>
      <c r="G257" s="8"/>
      <c r="H257" s="8"/>
      <c r="I257" s="8"/>
      <c r="L257" s="348" t="s">
        <v>556</v>
      </c>
      <c r="M257" s="343"/>
      <c r="N257" s="343"/>
      <c r="O257" s="343"/>
      <c r="P257" s="344">
        <f>'Таблиця 1'!J42</f>
        <v>75</v>
      </c>
    </row>
    <row r="258" spans="1:16" ht="16.5">
      <c r="A258" s="19"/>
      <c r="B258" s="16"/>
      <c r="C258" s="17"/>
      <c r="D258" s="16"/>
      <c r="E258" s="24"/>
      <c r="F258" s="16"/>
      <c r="G258" s="21"/>
      <c r="H258" s="16"/>
      <c r="I258" s="16"/>
      <c r="L258" s="345" t="s">
        <v>102</v>
      </c>
      <c r="M258" s="8"/>
      <c r="N258" s="8"/>
      <c r="O258" s="8"/>
      <c r="P258" s="339">
        <f>'Таблиця 1'!E56</f>
        <v>0</v>
      </c>
    </row>
    <row r="259" spans="1:16" ht="16.5">
      <c r="A259" s="22"/>
      <c r="B259" s="1"/>
      <c r="C259" s="23"/>
      <c r="D259" s="1"/>
      <c r="E259" s="24"/>
      <c r="F259" s="1"/>
      <c r="G259" s="8"/>
      <c r="H259" s="8"/>
      <c r="I259" s="8"/>
      <c r="L259" s="346" t="s">
        <v>556</v>
      </c>
      <c r="M259" s="9"/>
      <c r="N259" s="9"/>
      <c r="O259" s="9"/>
      <c r="P259" s="341">
        <f>'Таблиця 1'!E42</f>
        <v>273</v>
      </c>
    </row>
    <row r="260" spans="1:16" ht="16.5">
      <c r="A260" s="25"/>
      <c r="B260" s="26"/>
      <c r="C260" s="27"/>
      <c r="D260" s="26"/>
      <c r="E260" s="24"/>
      <c r="F260" s="1"/>
      <c r="G260" s="8"/>
      <c r="H260" s="8"/>
      <c r="I260" s="8"/>
      <c r="L260" s="345" t="s">
        <v>103</v>
      </c>
      <c r="M260" s="8"/>
      <c r="N260" s="8"/>
      <c r="O260" s="8"/>
      <c r="P260" s="339">
        <f>'Таблиця 1'!F56</f>
        <v>0</v>
      </c>
    </row>
    <row r="261" spans="1:16" ht="16.5">
      <c r="A261" s="19"/>
      <c r="B261" s="16"/>
      <c r="C261" s="17"/>
      <c r="D261" s="16"/>
      <c r="E261" s="24"/>
      <c r="F261" s="16"/>
      <c r="G261" s="21"/>
      <c r="H261" s="16"/>
      <c r="I261" s="16"/>
      <c r="L261" s="346" t="s">
        <v>556</v>
      </c>
      <c r="M261" s="9"/>
      <c r="N261" s="9"/>
      <c r="O261" s="9"/>
      <c r="P261" s="341">
        <f>'Таблиця 1'!F42</f>
        <v>277</v>
      </c>
    </row>
    <row r="262" spans="1:16" ht="16.5">
      <c r="A262" s="22"/>
      <c r="B262" s="1"/>
      <c r="C262" s="23"/>
      <c r="D262" s="1"/>
      <c r="E262" s="24"/>
      <c r="F262" s="1"/>
      <c r="G262" s="8"/>
      <c r="H262" s="8"/>
      <c r="I262" s="8"/>
      <c r="L262" s="345" t="s">
        <v>104</v>
      </c>
      <c r="M262" s="8"/>
      <c r="N262" s="8"/>
      <c r="O262" s="8"/>
      <c r="P262" s="339">
        <f>'Таблиця 1'!G56</f>
        <v>0</v>
      </c>
    </row>
    <row r="263" spans="1:16" ht="16.5">
      <c r="A263" s="25"/>
      <c r="B263" s="26"/>
      <c r="C263" s="27"/>
      <c r="D263" s="26"/>
      <c r="E263" s="24"/>
      <c r="F263" s="1"/>
      <c r="G263" s="8"/>
      <c r="H263" s="8"/>
      <c r="I263" s="8"/>
      <c r="L263" s="346" t="s">
        <v>556</v>
      </c>
      <c r="M263" s="9"/>
      <c r="N263" s="9"/>
      <c r="O263" s="9"/>
      <c r="P263" s="341">
        <f>'Таблиця 1'!G42</f>
        <v>4</v>
      </c>
    </row>
    <row r="264" spans="1:16" ht="16.5">
      <c r="A264" s="19"/>
      <c r="B264" s="16"/>
      <c r="C264" s="17"/>
      <c r="D264" s="16"/>
      <c r="E264" s="24"/>
      <c r="F264" s="16"/>
      <c r="G264" s="21"/>
      <c r="H264" s="16"/>
      <c r="I264" s="16"/>
      <c r="L264" s="345" t="s">
        <v>105</v>
      </c>
      <c r="M264" s="8"/>
      <c r="N264" s="8"/>
      <c r="O264" s="8"/>
      <c r="P264" s="339">
        <f>'Таблиця 1'!H56</f>
        <v>0</v>
      </c>
    </row>
    <row r="265" spans="1:16" ht="16.5">
      <c r="A265" s="22"/>
      <c r="B265" s="1"/>
      <c r="C265" s="23"/>
      <c r="D265" s="1"/>
      <c r="E265" s="24"/>
      <c r="F265" s="1"/>
      <c r="G265" s="8"/>
      <c r="H265" s="8"/>
      <c r="I265" s="8"/>
      <c r="L265" s="346" t="s">
        <v>556</v>
      </c>
      <c r="M265" s="9"/>
      <c r="N265" s="9"/>
      <c r="O265" s="9"/>
      <c r="P265" s="341">
        <f>'Таблиця 1'!H42</f>
        <v>4</v>
      </c>
    </row>
    <row r="266" spans="1:16" ht="16.5">
      <c r="A266" s="25"/>
      <c r="B266" s="26"/>
      <c r="C266" s="27"/>
      <c r="D266" s="26"/>
      <c r="E266" s="24"/>
      <c r="F266" s="1"/>
      <c r="G266" s="8"/>
      <c r="H266" s="8"/>
      <c r="I266" s="8"/>
      <c r="L266" s="345" t="s">
        <v>106</v>
      </c>
      <c r="M266" s="8"/>
      <c r="N266" s="8"/>
      <c r="O266" s="8"/>
      <c r="P266" s="339">
        <f>'Таблиця 1'!I56</f>
        <v>0</v>
      </c>
    </row>
    <row r="267" spans="1:16" ht="16.5">
      <c r="A267" s="19"/>
      <c r="B267" s="16"/>
      <c r="C267" s="17"/>
      <c r="D267" s="16"/>
      <c r="E267" s="24"/>
      <c r="F267" s="16"/>
      <c r="G267" s="21"/>
      <c r="H267" s="16"/>
      <c r="I267" s="16"/>
      <c r="L267" s="346" t="s">
        <v>556</v>
      </c>
      <c r="M267" s="9"/>
      <c r="N267" s="9"/>
      <c r="O267" s="9"/>
      <c r="P267" s="341">
        <f>'Таблиця 1'!I42</f>
        <v>78</v>
      </c>
    </row>
    <row r="268" spans="1:16" ht="16.5">
      <c r="A268" s="22"/>
      <c r="B268" s="1"/>
      <c r="C268" s="23"/>
      <c r="D268" s="1"/>
      <c r="E268" s="24"/>
      <c r="F268" s="1"/>
      <c r="G268" s="8"/>
      <c r="H268" s="8"/>
      <c r="I268" s="8"/>
      <c r="L268" s="345" t="s">
        <v>107</v>
      </c>
      <c r="M268" s="8"/>
      <c r="N268" s="8"/>
      <c r="O268" s="8"/>
      <c r="P268" s="347">
        <f>'Таблиця 1'!J56</f>
        <v>0</v>
      </c>
    </row>
    <row r="269" spans="1:16" ht="17.25" thickBot="1">
      <c r="A269" s="25"/>
      <c r="B269" s="26"/>
      <c r="C269" s="27"/>
      <c r="D269" s="26"/>
      <c r="E269" s="24"/>
      <c r="F269" s="1"/>
      <c r="G269" s="8"/>
      <c r="H269" s="8"/>
      <c r="I269" s="8"/>
      <c r="L269" s="348" t="s">
        <v>556</v>
      </c>
      <c r="M269" s="343"/>
      <c r="N269" s="343"/>
      <c r="O269" s="343"/>
      <c r="P269" s="344">
        <f>'Таблиця 1'!J42</f>
        <v>75</v>
      </c>
    </row>
    <row r="270" spans="1:16" ht="16.5">
      <c r="A270" s="19"/>
      <c r="B270" s="16"/>
      <c r="C270" s="17"/>
      <c r="D270" s="16"/>
      <c r="E270" s="24"/>
      <c r="F270" s="16"/>
      <c r="G270" s="21"/>
      <c r="H270" s="16"/>
      <c r="I270" s="16"/>
      <c r="L270" s="345" t="s">
        <v>108</v>
      </c>
      <c r="M270" s="8"/>
      <c r="N270" s="8"/>
      <c r="O270" s="8"/>
      <c r="P270" s="339">
        <f>'Таблиця 1'!E57</f>
        <v>1</v>
      </c>
    </row>
    <row r="271" spans="1:16" ht="16.5">
      <c r="A271" s="22"/>
      <c r="B271" s="1"/>
      <c r="C271" s="23"/>
      <c r="D271" s="1"/>
      <c r="E271" s="24"/>
      <c r="F271" s="1"/>
      <c r="G271" s="8"/>
      <c r="H271" s="8"/>
      <c r="I271" s="8"/>
      <c r="L271" s="346" t="s">
        <v>556</v>
      </c>
      <c r="M271" s="9"/>
      <c r="N271" s="9"/>
      <c r="O271" s="9"/>
      <c r="P271" s="341">
        <f>'Таблиця 1'!E42</f>
        <v>273</v>
      </c>
    </row>
    <row r="272" spans="1:16" ht="16.5">
      <c r="A272" s="25"/>
      <c r="B272" s="26"/>
      <c r="C272" s="27"/>
      <c r="D272" s="26"/>
      <c r="E272" s="24"/>
      <c r="F272" s="1"/>
      <c r="G272" s="8"/>
      <c r="H272" s="8"/>
      <c r="I272" s="8"/>
      <c r="L272" s="345" t="s">
        <v>111</v>
      </c>
      <c r="M272" s="8"/>
      <c r="N272" s="8"/>
      <c r="O272" s="8"/>
      <c r="P272" s="347">
        <f>'Таблиця 1'!F57</f>
        <v>1</v>
      </c>
    </row>
    <row r="273" spans="1:16" ht="17.25" thickBot="1">
      <c r="A273" s="19"/>
      <c r="B273" s="16"/>
      <c r="C273" s="17"/>
      <c r="D273" s="16"/>
      <c r="E273" s="24"/>
      <c r="F273" s="16"/>
      <c r="G273" s="21"/>
      <c r="H273" s="16"/>
      <c r="I273" s="16"/>
      <c r="L273" s="348" t="s">
        <v>556</v>
      </c>
      <c r="M273" s="343"/>
      <c r="N273" s="343"/>
      <c r="O273" s="343"/>
      <c r="P273" s="344">
        <f>'Таблиця 1'!F42</f>
        <v>277</v>
      </c>
    </row>
    <row r="274" spans="1:16" ht="16.5">
      <c r="A274" s="22"/>
      <c r="B274" s="1"/>
      <c r="C274" s="23"/>
      <c r="D274" s="1"/>
      <c r="E274" s="24"/>
      <c r="F274" s="1"/>
      <c r="G274" s="8"/>
      <c r="H274" s="8"/>
      <c r="I274" s="8"/>
      <c r="K274" s="7" t="s">
        <v>736</v>
      </c>
      <c r="L274" s="345" t="s">
        <v>575</v>
      </c>
      <c r="M274" s="350"/>
      <c r="N274" s="350"/>
      <c r="O274" s="16"/>
      <c r="P274" s="339">
        <f>'Таб 1.1'!E7+'Таб 1.1'!E9+'Таб 1.1'!E10+'Таб 1.1'!E11</f>
        <v>0</v>
      </c>
    </row>
    <row r="275" spans="1:16" ht="16.5">
      <c r="A275" s="25"/>
      <c r="B275" s="26"/>
      <c r="C275" s="27"/>
      <c r="D275" s="26"/>
      <c r="E275" s="24"/>
      <c r="F275" s="1"/>
      <c r="G275" s="8"/>
      <c r="H275" s="8"/>
      <c r="I275" s="8"/>
      <c r="L275" s="346" t="s">
        <v>409</v>
      </c>
      <c r="M275" s="351"/>
      <c r="N275" s="351"/>
      <c r="O275" s="9"/>
      <c r="P275" s="341">
        <f>'Таб 1.1'!E6</f>
        <v>0</v>
      </c>
    </row>
    <row r="276" spans="1:16" ht="16.5">
      <c r="A276" s="19"/>
      <c r="B276" s="16"/>
      <c r="C276" s="17"/>
      <c r="D276" s="16"/>
      <c r="E276" s="24"/>
      <c r="F276" s="16"/>
      <c r="G276" s="21"/>
      <c r="H276" s="16"/>
      <c r="I276" s="16"/>
      <c r="L276" s="345" t="s">
        <v>576</v>
      </c>
      <c r="M276" s="350"/>
      <c r="N276" s="350"/>
      <c r="O276" s="16"/>
      <c r="P276" s="339">
        <f>'Таб 1.1'!F7+'Таб 1.1'!F9+'Таб 1.1'!F10+'Таб 1.1'!F11</f>
        <v>0</v>
      </c>
    </row>
    <row r="277" spans="1:16" ht="16.5">
      <c r="A277" s="22"/>
      <c r="B277" s="1"/>
      <c r="C277" s="23"/>
      <c r="D277" s="1"/>
      <c r="E277" s="24"/>
      <c r="F277" s="1"/>
      <c r="G277" s="8"/>
      <c r="H277" s="8"/>
      <c r="I277" s="8"/>
      <c r="L277" s="346" t="s">
        <v>409</v>
      </c>
      <c r="M277" s="351"/>
      <c r="N277" s="351"/>
      <c r="O277" s="9"/>
      <c r="P277" s="341">
        <f>'Таб 1.1'!F6</f>
        <v>0</v>
      </c>
    </row>
    <row r="278" spans="1:16" ht="16.5">
      <c r="A278" s="25"/>
      <c r="B278" s="26"/>
      <c r="C278" s="27"/>
      <c r="D278" s="26"/>
      <c r="E278" s="24"/>
      <c r="F278" s="1"/>
      <c r="G278" s="8"/>
      <c r="H278" s="8"/>
      <c r="I278" s="8"/>
      <c r="L278" s="345" t="s">
        <v>577</v>
      </c>
      <c r="M278" s="350"/>
      <c r="N278" s="350"/>
      <c r="O278" s="16"/>
      <c r="P278" s="339">
        <f>'Таб 1.1'!G7+'Таб 1.1'!G9+'Таб 1.1'!G10+'Таб 1.1'!G11</f>
        <v>0</v>
      </c>
    </row>
    <row r="279" spans="1:16" ht="16.5">
      <c r="A279" s="19"/>
      <c r="B279" s="16"/>
      <c r="C279" s="17"/>
      <c r="D279" s="16"/>
      <c r="E279" s="24"/>
      <c r="F279" s="16"/>
      <c r="G279" s="21"/>
      <c r="H279" s="16"/>
      <c r="I279" s="16"/>
      <c r="L279" s="346" t="s">
        <v>409</v>
      </c>
      <c r="M279" s="351"/>
      <c r="N279" s="351"/>
      <c r="O279" s="9"/>
      <c r="P279" s="341">
        <f>'Таб 1.1'!G6</f>
        <v>0</v>
      </c>
    </row>
    <row r="280" spans="1:16" ht="16.5">
      <c r="A280" s="22"/>
      <c r="B280" s="1"/>
      <c r="C280" s="23"/>
      <c r="D280" s="1"/>
      <c r="E280" s="24"/>
      <c r="F280" s="1"/>
      <c r="G280" s="8"/>
      <c r="H280" s="8"/>
      <c r="I280" s="8"/>
      <c r="L280" s="345" t="s">
        <v>578</v>
      </c>
      <c r="M280" s="350"/>
      <c r="N280" s="350"/>
      <c r="O280" s="16"/>
      <c r="P280" s="339">
        <f>'Таб 1.1'!H7+'Таб 1.1'!H9+'Таб 1.1'!H10+'Таб 1.1'!H11</f>
        <v>0</v>
      </c>
    </row>
    <row r="281" spans="1:16" ht="16.5">
      <c r="A281" s="25"/>
      <c r="B281" s="26"/>
      <c r="C281" s="27"/>
      <c r="D281" s="26"/>
      <c r="E281" s="24"/>
      <c r="F281" s="1"/>
      <c r="G281" s="8"/>
      <c r="H281" s="8"/>
      <c r="I281" s="8"/>
      <c r="L281" s="346" t="s">
        <v>409</v>
      </c>
      <c r="M281" s="351"/>
      <c r="N281" s="351"/>
      <c r="O281" s="9"/>
      <c r="P281" s="341">
        <f>'Таб 1.1'!H6</f>
        <v>0</v>
      </c>
    </row>
    <row r="282" spans="1:16" ht="16.5">
      <c r="A282" s="19"/>
      <c r="B282" s="16"/>
      <c r="C282" s="17"/>
      <c r="D282" s="16"/>
      <c r="E282" s="24"/>
      <c r="F282" s="16"/>
      <c r="G282" s="21"/>
      <c r="H282" s="16"/>
      <c r="I282" s="16"/>
      <c r="L282" s="345" t="s">
        <v>579</v>
      </c>
      <c r="M282" s="350"/>
      <c r="N282" s="350"/>
      <c r="O282" s="16"/>
      <c r="P282" s="339">
        <f>'Таб 1.1'!I7+'Таб 1.1'!I9+'Таб 1.1'!I10+'Таб 1.1'!I11</f>
        <v>0</v>
      </c>
    </row>
    <row r="283" spans="1:16" ht="16.5">
      <c r="A283" s="22"/>
      <c r="B283" s="1"/>
      <c r="C283" s="23"/>
      <c r="D283" s="1"/>
      <c r="E283" s="24"/>
      <c r="F283" s="1"/>
      <c r="G283" s="8"/>
      <c r="H283" s="8"/>
      <c r="I283" s="8"/>
      <c r="L283" s="346" t="s">
        <v>409</v>
      </c>
      <c r="M283" s="351"/>
      <c r="N283" s="351"/>
      <c r="O283" s="9"/>
      <c r="P283" s="341">
        <f>'Таб 1.1'!I6</f>
        <v>0</v>
      </c>
    </row>
    <row r="284" spans="1:16" ht="16.5">
      <c r="A284" s="25"/>
      <c r="B284" s="26"/>
      <c r="C284" s="27"/>
      <c r="D284" s="26"/>
      <c r="E284" s="24"/>
      <c r="F284" s="1"/>
      <c r="G284" s="8"/>
      <c r="H284" s="8"/>
      <c r="I284" s="8"/>
      <c r="L284" s="345" t="s">
        <v>580</v>
      </c>
      <c r="M284" s="350"/>
      <c r="N284" s="350"/>
      <c r="O284" s="16"/>
      <c r="P284" s="339">
        <f>'Таб 1.1'!J7+'Таб 1.1'!J9+'Таб 1.1'!J10+'Таб 1.1'!J11</f>
        <v>0</v>
      </c>
    </row>
    <row r="285" spans="1:16" ht="16.5">
      <c r="A285" s="19"/>
      <c r="B285" s="16"/>
      <c r="C285" s="17"/>
      <c r="D285" s="16"/>
      <c r="E285" s="24"/>
      <c r="F285" s="16"/>
      <c r="G285" s="21"/>
      <c r="H285" s="16"/>
      <c r="I285" s="16"/>
      <c r="L285" s="346" t="s">
        <v>409</v>
      </c>
      <c r="M285" s="351"/>
      <c r="N285" s="351"/>
      <c r="O285" s="9"/>
      <c r="P285" s="341">
        <f>'Таб 1.1'!J6</f>
        <v>0</v>
      </c>
    </row>
    <row r="286" spans="1:16" ht="16.5">
      <c r="A286" s="22"/>
      <c r="B286" s="1"/>
      <c r="C286" s="23"/>
      <c r="D286" s="1"/>
      <c r="E286" s="24"/>
      <c r="F286" s="1"/>
      <c r="G286" s="8"/>
      <c r="H286" s="8"/>
      <c r="I286" s="8"/>
      <c r="L286" s="345" t="s">
        <v>581</v>
      </c>
      <c r="M286" s="350"/>
      <c r="N286" s="350"/>
      <c r="O286" s="16"/>
      <c r="P286" s="339">
        <f>'Таб 1.1'!K7+'Таб 1.1'!K9+'Таб 1.1'!K10+'Таб 1.1'!K11</f>
        <v>0</v>
      </c>
    </row>
    <row r="287" spans="1:16" ht="16.5">
      <c r="A287" s="25"/>
      <c r="B287" s="26"/>
      <c r="C287" s="27"/>
      <c r="D287" s="26"/>
      <c r="E287" s="24"/>
      <c r="F287" s="1"/>
      <c r="G287" s="8"/>
      <c r="H287" s="8"/>
      <c r="I287" s="8"/>
      <c r="L287" s="346" t="s">
        <v>409</v>
      </c>
      <c r="M287" s="351"/>
      <c r="N287" s="351"/>
      <c r="O287" s="9"/>
      <c r="P287" s="341">
        <f>'Таб 1.1'!K6</f>
        <v>0</v>
      </c>
    </row>
    <row r="288" spans="1:16" ht="16.5">
      <c r="A288" s="19"/>
      <c r="B288" s="16"/>
      <c r="C288" s="17"/>
      <c r="D288" s="16"/>
      <c r="E288" s="24"/>
      <c r="F288" s="16"/>
      <c r="G288" s="21"/>
      <c r="H288" s="16"/>
      <c r="I288" s="16"/>
      <c r="L288" s="345" t="s">
        <v>582</v>
      </c>
      <c r="M288" s="350"/>
      <c r="N288" s="350"/>
      <c r="O288" s="16"/>
      <c r="P288" s="339">
        <f>'Таб 1.1'!L7+'Таб 1.1'!L9+'Таб 1.1'!L10+'Таб 1.1'!L11</f>
        <v>0</v>
      </c>
    </row>
    <row r="289" spans="1:16" ht="17.25" thickBot="1">
      <c r="A289" s="22"/>
      <c r="B289" s="1"/>
      <c r="C289" s="23"/>
      <c r="D289" s="1"/>
      <c r="E289" s="24"/>
      <c r="F289" s="1"/>
      <c r="G289" s="8"/>
      <c r="H289" s="8"/>
      <c r="I289" s="8"/>
      <c r="L289" s="348" t="s">
        <v>409</v>
      </c>
      <c r="M289" s="352"/>
      <c r="N289" s="352"/>
      <c r="O289" s="343"/>
      <c r="P289" s="344">
        <f>'Таб 1.1'!L6</f>
        <v>0</v>
      </c>
    </row>
    <row r="290" spans="1:16" ht="16.5">
      <c r="A290" s="25"/>
      <c r="B290" s="26"/>
      <c r="C290" s="27"/>
      <c r="D290" s="26"/>
      <c r="E290" s="24"/>
      <c r="F290" s="1"/>
      <c r="G290" s="8"/>
      <c r="H290" s="8"/>
      <c r="I290" s="8"/>
      <c r="L290" s="345" t="s">
        <v>583</v>
      </c>
      <c r="M290" s="8"/>
      <c r="N290" s="8"/>
      <c r="O290" s="8"/>
      <c r="P290" s="339">
        <f>'Таб 1.1'!E8</f>
        <v>0</v>
      </c>
    </row>
    <row r="291" spans="1:16" ht="16.5">
      <c r="A291" s="19"/>
      <c r="B291" s="16"/>
      <c r="C291" s="17"/>
      <c r="D291" s="16"/>
      <c r="E291" s="24"/>
      <c r="F291" s="16"/>
      <c r="G291" s="21"/>
      <c r="H291" s="16"/>
      <c r="I291" s="16"/>
      <c r="L291" s="346" t="s">
        <v>584</v>
      </c>
      <c r="M291" s="9"/>
      <c r="N291" s="9"/>
      <c r="O291" s="9"/>
      <c r="P291" s="341">
        <f>'Таб 1.1'!E7</f>
        <v>0</v>
      </c>
    </row>
    <row r="292" spans="1:16" ht="16.5">
      <c r="A292" s="22"/>
      <c r="B292" s="1"/>
      <c r="C292" s="23"/>
      <c r="D292" s="1"/>
      <c r="E292" s="24"/>
      <c r="F292" s="1"/>
      <c r="G292" s="8"/>
      <c r="H292" s="8"/>
      <c r="I292" s="8"/>
      <c r="L292" s="345" t="s">
        <v>585</v>
      </c>
      <c r="M292" s="8"/>
      <c r="N292" s="8"/>
      <c r="O292" s="8"/>
      <c r="P292" s="339">
        <f>'Таб 1.1'!F8</f>
        <v>0</v>
      </c>
    </row>
    <row r="293" spans="1:16" ht="16.5">
      <c r="A293" s="25"/>
      <c r="B293" s="26"/>
      <c r="C293" s="27"/>
      <c r="D293" s="26"/>
      <c r="E293" s="24"/>
      <c r="F293" s="1"/>
      <c r="G293" s="8"/>
      <c r="H293" s="8"/>
      <c r="I293" s="8"/>
      <c r="L293" s="346" t="s">
        <v>584</v>
      </c>
      <c r="M293" s="9"/>
      <c r="N293" s="9"/>
      <c r="O293" s="9"/>
      <c r="P293" s="341">
        <f>'Таб 1.1'!F7</f>
        <v>0</v>
      </c>
    </row>
    <row r="294" spans="1:16" ht="16.5">
      <c r="A294" s="19"/>
      <c r="B294" s="16"/>
      <c r="C294" s="17"/>
      <c r="D294" s="16"/>
      <c r="E294" s="24"/>
      <c r="F294" s="16"/>
      <c r="G294" s="21"/>
      <c r="H294" s="16"/>
      <c r="I294" s="16"/>
      <c r="L294" s="345" t="s">
        <v>586</v>
      </c>
      <c r="M294" s="8"/>
      <c r="N294" s="8"/>
      <c r="O294" s="8"/>
      <c r="P294" s="339">
        <f>'Таб 1.1'!G8</f>
        <v>0</v>
      </c>
    </row>
    <row r="295" spans="1:16" ht="16.5">
      <c r="A295" s="22"/>
      <c r="B295" s="1"/>
      <c r="C295" s="23"/>
      <c r="D295" s="1"/>
      <c r="E295" s="24"/>
      <c r="F295" s="1"/>
      <c r="G295" s="8"/>
      <c r="H295" s="8"/>
      <c r="I295" s="8"/>
      <c r="L295" s="346" t="s">
        <v>584</v>
      </c>
      <c r="M295" s="9"/>
      <c r="N295" s="9"/>
      <c r="O295" s="9"/>
      <c r="P295" s="341">
        <f>'Таб 1.1'!G7</f>
        <v>0</v>
      </c>
    </row>
    <row r="296" spans="1:16" ht="16.5">
      <c r="A296" s="25"/>
      <c r="B296" s="26"/>
      <c r="C296" s="27"/>
      <c r="D296" s="26"/>
      <c r="E296" s="24"/>
      <c r="F296" s="1"/>
      <c r="G296" s="8"/>
      <c r="H296" s="8"/>
      <c r="I296" s="8"/>
      <c r="L296" s="345" t="s">
        <v>587</v>
      </c>
      <c r="M296" s="8"/>
      <c r="N296" s="8"/>
      <c r="O296" s="8"/>
      <c r="P296" s="339">
        <f>'Таб 1.1'!H8</f>
        <v>0</v>
      </c>
    </row>
    <row r="297" spans="1:16" ht="16.5">
      <c r="A297" s="19"/>
      <c r="B297" s="16"/>
      <c r="C297" s="17"/>
      <c r="D297" s="16"/>
      <c r="E297" s="24"/>
      <c r="F297" s="16"/>
      <c r="G297" s="21"/>
      <c r="H297" s="16"/>
      <c r="I297" s="16"/>
      <c r="L297" s="346" t="s">
        <v>584</v>
      </c>
      <c r="M297" s="9"/>
      <c r="N297" s="9"/>
      <c r="O297" s="9"/>
      <c r="P297" s="341">
        <f>'Таб 1.1'!H7</f>
        <v>0</v>
      </c>
    </row>
    <row r="298" spans="1:16" ht="16.5">
      <c r="A298" s="22"/>
      <c r="B298" s="1"/>
      <c r="C298" s="23"/>
      <c r="D298" s="1"/>
      <c r="E298" s="24"/>
      <c r="F298" s="1"/>
      <c r="G298" s="8"/>
      <c r="H298" s="8"/>
      <c r="I298" s="8"/>
      <c r="L298" s="345" t="s">
        <v>588</v>
      </c>
      <c r="M298" s="8"/>
      <c r="N298" s="8"/>
      <c r="O298" s="8"/>
      <c r="P298" s="339">
        <f>'Таб 1.1'!I8</f>
        <v>0</v>
      </c>
    </row>
    <row r="299" spans="1:16" ht="16.5">
      <c r="A299" s="25"/>
      <c r="B299" s="26"/>
      <c r="C299" s="27"/>
      <c r="D299" s="26"/>
      <c r="E299" s="24"/>
      <c r="F299" s="1"/>
      <c r="G299" s="8"/>
      <c r="H299" s="8"/>
      <c r="I299" s="8"/>
      <c r="L299" s="346" t="s">
        <v>584</v>
      </c>
      <c r="M299" s="9"/>
      <c r="N299" s="9"/>
      <c r="O299" s="9"/>
      <c r="P299" s="341">
        <f>'Таб 1.1'!I7</f>
        <v>0</v>
      </c>
    </row>
    <row r="300" spans="1:16" ht="16.5">
      <c r="A300" s="19"/>
      <c r="B300" s="16"/>
      <c r="C300" s="17"/>
      <c r="D300" s="16"/>
      <c r="E300" s="24"/>
      <c r="F300" s="16"/>
      <c r="G300" s="21"/>
      <c r="H300" s="16"/>
      <c r="I300" s="16"/>
      <c r="L300" s="345" t="s">
        <v>589</v>
      </c>
      <c r="M300" s="8"/>
      <c r="N300" s="8"/>
      <c r="O300" s="8"/>
      <c r="P300" s="339">
        <f>'Таб 1.1'!J8</f>
        <v>0</v>
      </c>
    </row>
    <row r="301" spans="1:16" ht="16.5">
      <c r="A301" s="22"/>
      <c r="B301" s="1"/>
      <c r="C301" s="23"/>
      <c r="D301" s="1"/>
      <c r="E301" s="24"/>
      <c r="F301" s="1"/>
      <c r="G301" s="8"/>
      <c r="H301" s="8"/>
      <c r="I301" s="8"/>
      <c r="L301" s="346" t="s">
        <v>584</v>
      </c>
      <c r="M301" s="9"/>
      <c r="N301" s="9"/>
      <c r="O301" s="9"/>
      <c r="P301" s="341">
        <f>'Таб 1.1'!J7</f>
        <v>0</v>
      </c>
    </row>
    <row r="302" spans="1:16" ht="16.5">
      <c r="A302" s="25"/>
      <c r="B302" s="26"/>
      <c r="C302" s="27"/>
      <c r="D302" s="26"/>
      <c r="E302" s="24"/>
      <c r="F302" s="1"/>
      <c r="G302" s="8"/>
      <c r="H302" s="8"/>
      <c r="I302" s="8"/>
      <c r="L302" s="345" t="s">
        <v>590</v>
      </c>
      <c r="M302" s="8"/>
      <c r="N302" s="8"/>
      <c r="O302" s="8"/>
      <c r="P302" s="339">
        <f>'Таб 1.1'!K8</f>
        <v>0</v>
      </c>
    </row>
    <row r="303" spans="1:16" ht="16.5">
      <c r="A303" s="19"/>
      <c r="B303" s="16"/>
      <c r="C303" s="17"/>
      <c r="D303" s="16"/>
      <c r="E303" s="24"/>
      <c r="F303" s="16"/>
      <c r="G303" s="21"/>
      <c r="H303" s="16"/>
      <c r="I303" s="16"/>
      <c r="L303" s="346" t="s">
        <v>584</v>
      </c>
      <c r="M303" s="9"/>
      <c r="N303" s="9"/>
      <c r="O303" s="9"/>
      <c r="P303" s="341">
        <f>'Таб 1.1'!K7</f>
        <v>0</v>
      </c>
    </row>
    <row r="304" spans="1:16" ht="16.5">
      <c r="A304" s="22"/>
      <c r="B304" s="1"/>
      <c r="C304" s="23"/>
      <c r="D304" s="1"/>
      <c r="E304" s="24"/>
      <c r="F304" s="1"/>
      <c r="G304" s="8"/>
      <c r="H304" s="8"/>
      <c r="I304" s="8"/>
      <c r="L304" s="345" t="s">
        <v>591</v>
      </c>
      <c r="M304" s="8"/>
      <c r="N304" s="8"/>
      <c r="O304" s="8"/>
      <c r="P304" s="339">
        <f>'Таб 1.1'!L8</f>
        <v>0</v>
      </c>
    </row>
    <row r="305" spans="1:16" ht="17.25" thickBot="1">
      <c r="A305" s="25"/>
      <c r="B305" s="26"/>
      <c r="C305" s="27"/>
      <c r="D305" s="26"/>
      <c r="E305" s="24"/>
      <c r="F305" s="1"/>
      <c r="G305" s="8"/>
      <c r="H305" s="8"/>
      <c r="I305" s="8"/>
      <c r="L305" s="348" t="s">
        <v>584</v>
      </c>
      <c r="M305" s="343"/>
      <c r="N305" s="343"/>
      <c r="O305" s="343"/>
      <c r="P305" s="344">
        <f>'Таб 1.1'!L7</f>
        <v>0</v>
      </c>
    </row>
    <row r="306" spans="1:16" ht="16.5">
      <c r="A306" s="19"/>
      <c r="B306" s="16"/>
      <c r="C306" s="17"/>
      <c r="D306" s="16"/>
      <c r="E306" s="24"/>
      <c r="F306" s="16"/>
      <c r="G306" s="21"/>
      <c r="H306" s="16"/>
      <c r="I306" s="16"/>
      <c r="L306" s="345" t="s">
        <v>592</v>
      </c>
      <c r="M306" s="350"/>
      <c r="N306" s="350"/>
      <c r="O306" s="16"/>
      <c r="P306" s="339">
        <f>'Таб 1.1'!E13+'Таб 1.1'!E15+'Таб 1.1'!E16+'Таб 1.1'!E17</f>
        <v>0</v>
      </c>
    </row>
    <row r="307" spans="1:16" ht="16.5">
      <c r="A307" s="22"/>
      <c r="B307" s="1"/>
      <c r="C307" s="23"/>
      <c r="D307" s="1"/>
      <c r="E307" s="24"/>
      <c r="F307" s="1"/>
      <c r="G307" s="8"/>
      <c r="H307" s="8"/>
      <c r="I307" s="8"/>
      <c r="L307" s="346" t="s">
        <v>593</v>
      </c>
      <c r="M307" s="351"/>
      <c r="N307" s="351"/>
      <c r="O307" s="9"/>
      <c r="P307" s="341">
        <f>'Таб 1.1'!E12</f>
        <v>0</v>
      </c>
    </row>
    <row r="308" spans="1:16" ht="16.5">
      <c r="A308" s="25"/>
      <c r="B308" s="26"/>
      <c r="C308" s="27"/>
      <c r="D308" s="26"/>
      <c r="E308" s="24"/>
      <c r="F308" s="1"/>
      <c r="G308" s="8"/>
      <c r="H308" s="8"/>
      <c r="I308" s="8"/>
      <c r="L308" s="345" t="s">
        <v>594</v>
      </c>
      <c r="M308" s="350"/>
      <c r="N308" s="350"/>
      <c r="O308" s="16"/>
      <c r="P308" s="339">
        <f>'Таб 1.1'!F13+'Таб 1.1'!F15+'Таб 1.1'!F16+'Таб 1.1'!F17</f>
        <v>0</v>
      </c>
    </row>
    <row r="309" spans="1:16" ht="16.5">
      <c r="A309" s="19"/>
      <c r="B309" s="16"/>
      <c r="C309" s="17"/>
      <c r="D309" s="16"/>
      <c r="E309" s="24"/>
      <c r="F309" s="16"/>
      <c r="G309" s="21"/>
      <c r="H309" s="16"/>
      <c r="I309" s="16"/>
      <c r="L309" s="346" t="s">
        <v>593</v>
      </c>
      <c r="M309" s="351"/>
      <c r="N309" s="351"/>
      <c r="O309" s="9"/>
      <c r="P309" s="341">
        <f>'Таб 1.1'!F12</f>
        <v>0</v>
      </c>
    </row>
    <row r="310" spans="1:16" ht="16.5">
      <c r="A310" s="22"/>
      <c r="B310" s="1"/>
      <c r="C310" s="23"/>
      <c r="D310" s="1"/>
      <c r="E310" s="24"/>
      <c r="F310" s="1"/>
      <c r="G310" s="8"/>
      <c r="H310" s="8"/>
      <c r="I310" s="8"/>
      <c r="L310" s="345" t="s">
        <v>595</v>
      </c>
      <c r="M310" s="350"/>
      <c r="N310" s="350"/>
      <c r="O310" s="16"/>
      <c r="P310" s="339">
        <f>'Таб 1.1'!G13+'Таб 1.1'!G15+'Таб 1.1'!G16+'Таб 1.1'!G17</f>
        <v>0</v>
      </c>
    </row>
    <row r="311" spans="1:16" ht="16.5">
      <c r="A311" s="25"/>
      <c r="B311" s="26"/>
      <c r="C311" s="27"/>
      <c r="D311" s="26"/>
      <c r="E311" s="24"/>
      <c r="F311" s="1"/>
      <c r="G311" s="8"/>
      <c r="H311" s="8"/>
      <c r="I311" s="8"/>
      <c r="L311" s="346" t="s">
        <v>593</v>
      </c>
      <c r="M311" s="351"/>
      <c r="N311" s="351"/>
      <c r="O311" s="9"/>
      <c r="P311" s="341">
        <f>'Таб 1.1'!G12</f>
        <v>0</v>
      </c>
    </row>
    <row r="312" spans="1:16" ht="16.5">
      <c r="A312" s="19"/>
      <c r="B312" s="16"/>
      <c r="C312" s="17"/>
      <c r="D312" s="16"/>
      <c r="E312" s="24"/>
      <c r="F312" s="16"/>
      <c r="G312" s="21"/>
      <c r="H312" s="16"/>
      <c r="I312" s="16"/>
      <c r="L312" s="345" t="s">
        <v>596</v>
      </c>
      <c r="M312" s="350"/>
      <c r="N312" s="350"/>
      <c r="O312" s="16"/>
      <c r="P312" s="339">
        <f>'Таб 1.1'!H13+'Таб 1.1'!H15+'Таб 1.1'!H16+'Таб 1.1'!H17</f>
        <v>0</v>
      </c>
    </row>
    <row r="313" spans="1:16" ht="16.5">
      <c r="A313" s="22"/>
      <c r="B313" s="1"/>
      <c r="C313" s="23"/>
      <c r="D313" s="1"/>
      <c r="E313" s="24"/>
      <c r="F313" s="1"/>
      <c r="G313" s="8"/>
      <c r="H313" s="8"/>
      <c r="I313" s="8"/>
      <c r="L313" s="346" t="s">
        <v>593</v>
      </c>
      <c r="M313" s="351"/>
      <c r="N313" s="351"/>
      <c r="O313" s="9"/>
      <c r="P313" s="341">
        <f>'Таб 1.1'!H12</f>
        <v>0</v>
      </c>
    </row>
    <row r="314" spans="1:16" ht="16.5">
      <c r="A314" s="25"/>
      <c r="B314" s="26"/>
      <c r="C314" s="27"/>
      <c r="D314" s="26"/>
      <c r="E314" s="24"/>
      <c r="F314" s="1"/>
      <c r="G314" s="8"/>
      <c r="H314" s="8"/>
      <c r="I314" s="8"/>
      <c r="L314" s="345" t="s">
        <v>597</v>
      </c>
      <c r="M314" s="350"/>
      <c r="N314" s="350"/>
      <c r="O314" s="16"/>
      <c r="P314" s="339">
        <f>'Таб 1.1'!I13+'Таб 1.1'!I15+'Таб 1.1'!I16+'Таб 1.1'!I17</f>
        <v>0</v>
      </c>
    </row>
    <row r="315" spans="1:16" ht="16.5">
      <c r="A315" s="19"/>
      <c r="B315" s="16"/>
      <c r="C315" s="17"/>
      <c r="D315" s="16"/>
      <c r="E315" s="24"/>
      <c r="F315" s="16"/>
      <c r="G315" s="21"/>
      <c r="H315" s="16"/>
      <c r="I315" s="16"/>
      <c r="L315" s="346" t="s">
        <v>593</v>
      </c>
      <c r="M315" s="351"/>
      <c r="N315" s="351"/>
      <c r="O315" s="9"/>
      <c r="P315" s="341">
        <f>'Таб 1.1'!I12</f>
        <v>0</v>
      </c>
    </row>
    <row r="316" spans="1:16" ht="16.5">
      <c r="A316" s="22"/>
      <c r="B316" s="1"/>
      <c r="C316" s="23"/>
      <c r="D316" s="1"/>
      <c r="E316" s="24"/>
      <c r="F316" s="1"/>
      <c r="G316" s="8"/>
      <c r="H316" s="8"/>
      <c r="I316" s="8"/>
      <c r="L316" s="345" t="s">
        <v>598</v>
      </c>
      <c r="M316" s="350"/>
      <c r="N316" s="350"/>
      <c r="O316" s="16"/>
      <c r="P316" s="339">
        <f>'Таб 1.1'!J13+'Таб 1.1'!J15+'Таб 1.1'!J16+'Таб 1.1'!J17</f>
        <v>0</v>
      </c>
    </row>
    <row r="317" spans="1:16" ht="16.5">
      <c r="A317" s="25"/>
      <c r="B317" s="26"/>
      <c r="C317" s="27"/>
      <c r="D317" s="26"/>
      <c r="E317" s="24"/>
      <c r="F317" s="1"/>
      <c r="G317" s="8"/>
      <c r="H317" s="8"/>
      <c r="I317" s="8"/>
      <c r="L317" s="346" t="s">
        <v>593</v>
      </c>
      <c r="M317" s="351"/>
      <c r="N317" s="351"/>
      <c r="O317" s="9"/>
      <c r="P317" s="341">
        <f>'Таб 1.1'!J12</f>
        <v>0</v>
      </c>
    </row>
    <row r="318" spans="1:16" ht="16.5">
      <c r="A318" s="19"/>
      <c r="B318" s="16"/>
      <c r="C318" s="17"/>
      <c r="D318" s="16"/>
      <c r="E318" s="24"/>
      <c r="F318" s="16"/>
      <c r="G318" s="21"/>
      <c r="H318" s="16"/>
      <c r="I318" s="16"/>
      <c r="L318" s="345" t="s">
        <v>599</v>
      </c>
      <c r="M318" s="350"/>
      <c r="N318" s="350"/>
      <c r="O318" s="16"/>
      <c r="P318" s="339">
        <f>'Таб 1.1'!K13+'Таб 1.1'!K15+'Таб 1.1'!K16+'Таб 1.1'!K17</f>
        <v>0</v>
      </c>
    </row>
    <row r="319" spans="1:16" ht="16.5">
      <c r="A319" s="22"/>
      <c r="B319" s="1"/>
      <c r="C319" s="23"/>
      <c r="D319" s="1"/>
      <c r="E319" s="24"/>
      <c r="F319" s="1"/>
      <c r="G319" s="8"/>
      <c r="H319" s="8"/>
      <c r="I319" s="8"/>
      <c r="L319" s="346" t="s">
        <v>593</v>
      </c>
      <c r="M319" s="351"/>
      <c r="N319" s="351"/>
      <c r="O319" s="9"/>
      <c r="P319" s="341">
        <f>'Таб 1.1'!K12</f>
        <v>0</v>
      </c>
    </row>
    <row r="320" spans="1:16" ht="16.5">
      <c r="A320" s="25"/>
      <c r="B320" s="26"/>
      <c r="C320" s="27"/>
      <c r="D320" s="26"/>
      <c r="E320" s="24"/>
      <c r="F320" s="1"/>
      <c r="G320" s="8"/>
      <c r="H320" s="8"/>
      <c r="I320" s="8"/>
      <c r="L320" s="345" t="s">
        <v>600</v>
      </c>
      <c r="M320" s="350"/>
      <c r="N320" s="350"/>
      <c r="O320" s="16"/>
      <c r="P320" s="347">
        <f>'Таб 1.1'!L13+'Таб 1.1'!L15+'Таб 1.1'!L16+'Таб 1.1'!L17</f>
        <v>0</v>
      </c>
    </row>
    <row r="321" spans="1:16" ht="17.25" thickBot="1">
      <c r="A321" s="19"/>
      <c r="B321" s="16"/>
      <c r="C321" s="17"/>
      <c r="D321" s="16"/>
      <c r="E321" s="24"/>
      <c r="F321" s="16"/>
      <c r="G321" s="21"/>
      <c r="H321" s="16"/>
      <c r="I321" s="16"/>
      <c r="L321" s="348" t="s">
        <v>593</v>
      </c>
      <c r="M321" s="352"/>
      <c r="N321" s="352"/>
      <c r="O321" s="343"/>
      <c r="P321" s="344">
        <f>'Таб 1.1'!L12</f>
        <v>0</v>
      </c>
    </row>
    <row r="322" spans="1:16" ht="16.5">
      <c r="A322" s="22"/>
      <c r="B322" s="1"/>
      <c r="C322" s="23"/>
      <c r="D322" s="1"/>
      <c r="E322" s="24"/>
      <c r="F322" s="1"/>
      <c r="G322" s="8"/>
      <c r="H322" s="8"/>
      <c r="I322" s="8"/>
      <c r="L322" s="345" t="s">
        <v>601</v>
      </c>
      <c r="M322" s="8"/>
      <c r="N322" s="8"/>
      <c r="O322" s="8"/>
      <c r="P322" s="339">
        <f>'Таб 1.1'!E14</f>
        <v>0</v>
      </c>
    </row>
    <row r="323" spans="1:16" ht="16.5">
      <c r="A323" s="25"/>
      <c r="B323" s="26"/>
      <c r="C323" s="27"/>
      <c r="D323" s="26"/>
      <c r="E323" s="24"/>
      <c r="F323" s="1"/>
      <c r="G323" s="8"/>
      <c r="H323" s="8"/>
      <c r="I323" s="8"/>
      <c r="L323" s="346" t="s">
        <v>602</v>
      </c>
      <c r="M323" s="9"/>
      <c r="N323" s="9"/>
      <c r="O323" s="9"/>
      <c r="P323" s="341">
        <f>'Таб 1.1'!E13</f>
        <v>0</v>
      </c>
    </row>
    <row r="324" spans="1:16" ht="16.5">
      <c r="A324" s="19"/>
      <c r="B324" s="16"/>
      <c r="C324" s="17"/>
      <c r="D324" s="16"/>
      <c r="E324" s="24"/>
      <c r="F324" s="16"/>
      <c r="G324" s="21"/>
      <c r="H324" s="16"/>
      <c r="I324" s="16"/>
      <c r="L324" s="345" t="s">
        <v>603</v>
      </c>
      <c r="M324" s="8"/>
      <c r="N324" s="8"/>
      <c r="O324" s="8"/>
      <c r="P324" s="339">
        <f>'Таб 1.1'!F14</f>
        <v>0</v>
      </c>
    </row>
    <row r="325" spans="1:16" ht="16.5">
      <c r="A325" s="22"/>
      <c r="B325" s="1"/>
      <c r="C325" s="23"/>
      <c r="D325" s="1"/>
      <c r="E325" s="24"/>
      <c r="F325" s="1"/>
      <c r="G325" s="8"/>
      <c r="H325" s="8"/>
      <c r="I325" s="8"/>
      <c r="L325" s="346" t="s">
        <v>602</v>
      </c>
      <c r="M325" s="9"/>
      <c r="N325" s="9"/>
      <c r="O325" s="9"/>
      <c r="P325" s="341">
        <f>'Таб 1.1'!F13</f>
        <v>0</v>
      </c>
    </row>
    <row r="326" spans="1:16" ht="16.5">
      <c r="A326" s="25"/>
      <c r="B326" s="26"/>
      <c r="C326" s="27"/>
      <c r="D326" s="26"/>
      <c r="E326" s="24"/>
      <c r="F326" s="1"/>
      <c r="G326" s="8"/>
      <c r="H326" s="8"/>
      <c r="I326" s="8"/>
      <c r="L326" s="345" t="s">
        <v>604</v>
      </c>
      <c r="M326" s="8"/>
      <c r="N326" s="8"/>
      <c r="O326" s="8"/>
      <c r="P326" s="339">
        <f>'Таб 1.1'!G14</f>
        <v>0</v>
      </c>
    </row>
    <row r="327" spans="1:16" ht="16.5">
      <c r="A327" s="19"/>
      <c r="B327" s="16"/>
      <c r="C327" s="17"/>
      <c r="D327" s="16"/>
      <c r="E327" s="24"/>
      <c r="F327" s="16"/>
      <c r="G327" s="21"/>
      <c r="H327" s="16"/>
      <c r="I327" s="16"/>
      <c r="L327" s="346" t="s">
        <v>602</v>
      </c>
      <c r="M327" s="9"/>
      <c r="N327" s="9"/>
      <c r="O327" s="9"/>
      <c r="P327" s="341">
        <f>'Таб 1.1'!G13</f>
        <v>0</v>
      </c>
    </row>
    <row r="328" spans="1:16" ht="16.5">
      <c r="A328" s="22"/>
      <c r="B328" s="1"/>
      <c r="C328" s="23"/>
      <c r="D328" s="1"/>
      <c r="E328" s="24"/>
      <c r="F328" s="1"/>
      <c r="G328" s="8"/>
      <c r="H328" s="8"/>
      <c r="I328" s="8"/>
      <c r="L328" s="345" t="s">
        <v>605</v>
      </c>
      <c r="M328" s="8"/>
      <c r="N328" s="8"/>
      <c r="O328" s="8"/>
      <c r="P328" s="339">
        <f>'Таб 1.1'!H14</f>
        <v>0</v>
      </c>
    </row>
    <row r="329" spans="1:16" ht="16.5">
      <c r="A329" s="25"/>
      <c r="B329" s="26"/>
      <c r="C329" s="27"/>
      <c r="D329" s="26"/>
      <c r="E329" s="24"/>
      <c r="F329" s="1"/>
      <c r="G329" s="8"/>
      <c r="H329" s="8"/>
      <c r="I329" s="8"/>
      <c r="L329" s="346" t="s">
        <v>602</v>
      </c>
      <c r="M329" s="9"/>
      <c r="N329" s="9"/>
      <c r="O329" s="9"/>
      <c r="P329" s="341">
        <f>'Таб 1.1'!H13</f>
        <v>0</v>
      </c>
    </row>
    <row r="330" spans="1:16" ht="16.5">
      <c r="A330" s="19"/>
      <c r="B330" s="16"/>
      <c r="C330" s="17"/>
      <c r="D330" s="16"/>
      <c r="E330" s="24"/>
      <c r="F330" s="16"/>
      <c r="G330" s="21"/>
      <c r="H330" s="16"/>
      <c r="I330" s="16"/>
      <c r="L330" s="345" t="s">
        <v>606</v>
      </c>
      <c r="M330" s="8"/>
      <c r="N330" s="8"/>
      <c r="O330" s="8"/>
      <c r="P330" s="339">
        <f>'Таб 1.1'!I14</f>
        <v>0</v>
      </c>
    </row>
    <row r="331" spans="1:16" ht="16.5">
      <c r="A331" s="22"/>
      <c r="B331" s="1"/>
      <c r="C331" s="23"/>
      <c r="D331" s="1"/>
      <c r="E331" s="24"/>
      <c r="F331" s="1"/>
      <c r="G331" s="8"/>
      <c r="H331" s="8"/>
      <c r="I331" s="8"/>
      <c r="L331" s="346" t="s">
        <v>602</v>
      </c>
      <c r="M331" s="9"/>
      <c r="N331" s="9"/>
      <c r="O331" s="9"/>
      <c r="P331" s="341">
        <f>'Таб 1.1'!I13</f>
        <v>0</v>
      </c>
    </row>
    <row r="332" spans="1:16" ht="16.5">
      <c r="A332" s="25"/>
      <c r="B332" s="26"/>
      <c r="C332" s="27"/>
      <c r="D332" s="26"/>
      <c r="E332" s="24"/>
      <c r="F332" s="1"/>
      <c r="G332" s="8"/>
      <c r="H332" s="8"/>
      <c r="I332" s="8"/>
      <c r="L332" s="345" t="s">
        <v>607</v>
      </c>
      <c r="M332" s="8"/>
      <c r="N332" s="8"/>
      <c r="O332" s="8"/>
      <c r="P332" s="339">
        <f>'Таб 1.1'!J14</f>
        <v>0</v>
      </c>
    </row>
    <row r="333" spans="1:16" ht="16.5">
      <c r="A333" s="19"/>
      <c r="B333" s="16"/>
      <c r="C333" s="17"/>
      <c r="D333" s="16"/>
      <c r="E333" s="24"/>
      <c r="F333" s="16"/>
      <c r="G333" s="21"/>
      <c r="H333" s="16"/>
      <c r="I333" s="16"/>
      <c r="L333" s="346" t="s">
        <v>602</v>
      </c>
      <c r="M333" s="9"/>
      <c r="N333" s="9"/>
      <c r="O333" s="9"/>
      <c r="P333" s="341">
        <f>'Таб 1.1'!J13</f>
        <v>0</v>
      </c>
    </row>
    <row r="334" spans="1:16" ht="16.5">
      <c r="A334" s="22"/>
      <c r="B334" s="1"/>
      <c r="C334" s="23"/>
      <c r="D334" s="1"/>
      <c r="E334" s="24"/>
      <c r="F334" s="1"/>
      <c r="G334" s="8"/>
      <c r="H334" s="8"/>
      <c r="I334" s="8"/>
      <c r="L334" s="345" t="s">
        <v>608</v>
      </c>
      <c r="M334" s="8"/>
      <c r="N334" s="8"/>
      <c r="O334" s="8"/>
      <c r="P334" s="339">
        <f>'Таб 1.1'!K14</f>
        <v>0</v>
      </c>
    </row>
    <row r="335" spans="1:16" ht="16.5">
      <c r="A335" s="25"/>
      <c r="B335" s="26"/>
      <c r="C335" s="27"/>
      <c r="D335" s="26"/>
      <c r="E335" s="24"/>
      <c r="F335" s="1"/>
      <c r="G335" s="8"/>
      <c r="H335" s="8"/>
      <c r="I335" s="8"/>
      <c r="L335" s="346" t="s">
        <v>602</v>
      </c>
      <c r="M335" s="9"/>
      <c r="N335" s="9"/>
      <c r="O335" s="9"/>
      <c r="P335" s="341">
        <f>'Таб 1.1'!K13</f>
        <v>0</v>
      </c>
    </row>
    <row r="336" spans="1:16" ht="16.5">
      <c r="A336" s="19"/>
      <c r="B336" s="16"/>
      <c r="C336" s="17"/>
      <c r="D336" s="16"/>
      <c r="E336" s="24"/>
      <c r="F336" s="16"/>
      <c r="G336" s="21"/>
      <c r="H336" s="16"/>
      <c r="I336" s="16"/>
      <c r="L336" s="345" t="s">
        <v>609</v>
      </c>
      <c r="M336" s="8"/>
      <c r="N336" s="8"/>
      <c r="O336" s="8"/>
      <c r="P336" s="347">
        <f>'Таб 1.1'!L14</f>
        <v>0</v>
      </c>
    </row>
    <row r="337" spans="1:16" ht="17.25" thickBot="1">
      <c r="A337" s="22"/>
      <c r="B337" s="1"/>
      <c r="C337" s="23"/>
      <c r="D337" s="1"/>
      <c r="E337" s="24"/>
      <c r="F337" s="1"/>
      <c r="G337" s="8"/>
      <c r="H337" s="8"/>
      <c r="I337" s="8"/>
      <c r="L337" s="348" t="s">
        <v>602</v>
      </c>
      <c r="M337" s="343"/>
      <c r="N337" s="343"/>
      <c r="O337" s="343"/>
      <c r="P337" s="344">
        <f>'Таб 1.1'!L13</f>
        <v>0</v>
      </c>
    </row>
    <row r="338" spans="1:16" ht="16.5">
      <c r="A338" s="25"/>
      <c r="B338" s="26"/>
      <c r="C338" s="27"/>
      <c r="D338" s="26"/>
      <c r="E338" s="24"/>
      <c r="F338" s="1"/>
      <c r="G338" s="8"/>
      <c r="H338" s="8"/>
      <c r="I338" s="8"/>
      <c r="L338" s="345" t="s">
        <v>610</v>
      </c>
      <c r="M338" s="350"/>
      <c r="N338" s="350"/>
      <c r="O338" s="16"/>
      <c r="P338" s="339">
        <f>'Таб 1.1'!E19+'Таб 1.1'!E21+'Таб 1.1'!E22+'Таб 1.1'!E23</f>
        <v>0</v>
      </c>
    </row>
    <row r="339" spans="1:16" ht="16.5">
      <c r="A339" s="19"/>
      <c r="B339" s="16"/>
      <c r="C339" s="17"/>
      <c r="D339" s="16"/>
      <c r="E339" s="24"/>
      <c r="F339" s="16"/>
      <c r="G339" s="21"/>
      <c r="H339" s="16"/>
      <c r="I339" s="16"/>
      <c r="L339" s="346" t="s">
        <v>611</v>
      </c>
      <c r="M339" s="351"/>
      <c r="N339" s="351"/>
      <c r="O339" s="9"/>
      <c r="P339" s="341">
        <f>'Таб 1.1'!E18</f>
        <v>0</v>
      </c>
    </row>
    <row r="340" spans="1:16" ht="16.5">
      <c r="A340" s="22"/>
      <c r="B340" s="1"/>
      <c r="C340" s="23"/>
      <c r="D340" s="1"/>
      <c r="E340" s="24"/>
      <c r="F340" s="1"/>
      <c r="G340" s="8"/>
      <c r="H340" s="8"/>
      <c r="I340" s="8"/>
      <c r="L340" s="345" t="s">
        <v>612</v>
      </c>
      <c r="M340" s="350"/>
      <c r="N340" s="350"/>
      <c r="O340" s="16"/>
      <c r="P340" s="339">
        <f>'Таб 1.1'!F19+'Таб 1.1'!F21+'Таб 1.1'!F22+'Таб 1.1'!F23</f>
        <v>0</v>
      </c>
    </row>
    <row r="341" spans="1:16" ht="16.5">
      <c r="A341" s="25"/>
      <c r="B341" s="26"/>
      <c r="C341" s="27"/>
      <c r="D341" s="26"/>
      <c r="E341" s="24"/>
      <c r="F341" s="1"/>
      <c r="G341" s="8"/>
      <c r="H341" s="8"/>
      <c r="I341" s="8"/>
      <c r="L341" s="346" t="s">
        <v>611</v>
      </c>
      <c r="M341" s="351"/>
      <c r="N341" s="351"/>
      <c r="O341" s="9"/>
      <c r="P341" s="341">
        <f>'Таб 1.1'!F18</f>
        <v>0</v>
      </c>
    </row>
    <row r="342" spans="1:16" ht="16.5">
      <c r="A342" s="19"/>
      <c r="B342" s="16"/>
      <c r="C342" s="17"/>
      <c r="D342" s="16"/>
      <c r="E342" s="24"/>
      <c r="F342" s="16"/>
      <c r="G342" s="21"/>
      <c r="H342" s="16"/>
      <c r="I342" s="16"/>
      <c r="L342" s="345" t="s">
        <v>613</v>
      </c>
      <c r="M342" s="350"/>
      <c r="N342" s="350"/>
      <c r="O342" s="16"/>
      <c r="P342" s="339">
        <f>'Таб 1.1'!G19+'Таб 1.1'!G21+'Таб 1.1'!G22+'Таб 1.1'!G23</f>
        <v>0</v>
      </c>
    </row>
    <row r="343" spans="1:16" ht="16.5">
      <c r="A343" s="22"/>
      <c r="B343" s="1"/>
      <c r="C343" s="23"/>
      <c r="D343" s="1"/>
      <c r="E343" s="24"/>
      <c r="F343" s="1"/>
      <c r="G343" s="8"/>
      <c r="H343" s="8"/>
      <c r="I343" s="8"/>
      <c r="L343" s="346" t="s">
        <v>611</v>
      </c>
      <c r="M343" s="351"/>
      <c r="N343" s="351"/>
      <c r="O343" s="9"/>
      <c r="P343" s="341">
        <f>'Таб 1.1'!G18</f>
        <v>0</v>
      </c>
    </row>
    <row r="344" spans="1:16" ht="16.5">
      <c r="A344" s="25"/>
      <c r="B344" s="26"/>
      <c r="C344" s="27"/>
      <c r="D344" s="26"/>
      <c r="E344" s="24"/>
      <c r="F344" s="1"/>
      <c r="G344" s="8"/>
      <c r="H344" s="8"/>
      <c r="I344" s="8"/>
      <c r="L344" s="345" t="s">
        <v>614</v>
      </c>
      <c r="M344" s="350"/>
      <c r="N344" s="350"/>
      <c r="O344" s="16"/>
      <c r="P344" s="339">
        <f>'Таб 1.1'!H19+'Таб 1.1'!H21+'Таб 1.1'!H22+'Таб 1.1'!H23</f>
        <v>0</v>
      </c>
    </row>
    <row r="345" spans="1:16" ht="16.5">
      <c r="A345" s="19"/>
      <c r="B345" s="16"/>
      <c r="C345" s="17"/>
      <c r="D345" s="16"/>
      <c r="E345" s="24"/>
      <c r="F345" s="16"/>
      <c r="G345" s="21"/>
      <c r="H345" s="16"/>
      <c r="I345" s="16"/>
      <c r="L345" s="346" t="s">
        <v>611</v>
      </c>
      <c r="M345" s="351"/>
      <c r="N345" s="351"/>
      <c r="O345" s="9"/>
      <c r="P345" s="341">
        <f>'Таб 1.1'!H18</f>
        <v>0</v>
      </c>
    </row>
    <row r="346" spans="1:16" ht="16.5">
      <c r="A346" s="22"/>
      <c r="B346" s="1"/>
      <c r="C346" s="23"/>
      <c r="D346" s="1"/>
      <c r="E346" s="24"/>
      <c r="F346" s="1"/>
      <c r="G346" s="8"/>
      <c r="H346" s="8"/>
      <c r="I346" s="8"/>
      <c r="L346" s="345" t="s">
        <v>615</v>
      </c>
      <c r="M346" s="350"/>
      <c r="N346" s="350"/>
      <c r="O346" s="16"/>
      <c r="P346" s="339">
        <f>'Таб 1.1'!I19+'Таб 1.1'!I21+'Таб 1.1'!I22+'Таб 1.1'!I23</f>
        <v>0</v>
      </c>
    </row>
    <row r="347" spans="1:16" ht="16.5">
      <c r="A347" s="25"/>
      <c r="B347" s="26"/>
      <c r="C347" s="27"/>
      <c r="D347" s="26"/>
      <c r="E347" s="24"/>
      <c r="F347" s="1"/>
      <c r="G347" s="8"/>
      <c r="H347" s="8"/>
      <c r="I347" s="8"/>
      <c r="L347" s="346" t="s">
        <v>611</v>
      </c>
      <c r="M347" s="351"/>
      <c r="N347" s="351"/>
      <c r="O347" s="9"/>
      <c r="P347" s="341">
        <f>'Таб 1.1'!I18</f>
        <v>0</v>
      </c>
    </row>
    <row r="348" spans="1:16" ht="16.5">
      <c r="A348" s="19"/>
      <c r="B348" s="16"/>
      <c r="C348" s="17"/>
      <c r="D348" s="16"/>
      <c r="E348" s="24"/>
      <c r="F348" s="16"/>
      <c r="G348" s="21"/>
      <c r="H348" s="16"/>
      <c r="I348" s="16"/>
      <c r="L348" s="345" t="s">
        <v>616</v>
      </c>
      <c r="M348" s="350"/>
      <c r="N348" s="350"/>
      <c r="O348" s="16"/>
      <c r="P348" s="339">
        <f>'Таб 1.1'!J19+'Таб 1.1'!J21+'Таб 1.1'!J22+'Таб 1.1'!J23</f>
        <v>0</v>
      </c>
    </row>
    <row r="349" spans="1:16" ht="16.5">
      <c r="A349" s="22"/>
      <c r="B349" s="1"/>
      <c r="C349" s="23"/>
      <c r="D349" s="1"/>
      <c r="E349" s="24"/>
      <c r="F349" s="1"/>
      <c r="G349" s="8"/>
      <c r="H349" s="8"/>
      <c r="I349" s="8"/>
      <c r="L349" s="346" t="s">
        <v>611</v>
      </c>
      <c r="M349" s="351"/>
      <c r="N349" s="351"/>
      <c r="O349" s="9"/>
      <c r="P349" s="341">
        <f>'Таб 1.1'!J18</f>
        <v>0</v>
      </c>
    </row>
    <row r="350" spans="1:16" ht="16.5">
      <c r="A350" s="25"/>
      <c r="B350" s="26"/>
      <c r="C350" s="27"/>
      <c r="D350" s="26"/>
      <c r="E350" s="24"/>
      <c r="F350" s="1"/>
      <c r="G350" s="8"/>
      <c r="H350" s="8"/>
      <c r="I350" s="8"/>
      <c r="L350" s="345" t="s">
        <v>617</v>
      </c>
      <c r="M350" s="350"/>
      <c r="N350" s="350"/>
      <c r="O350" s="16"/>
      <c r="P350" s="339">
        <f>'Таб 1.1'!K19+'Таб 1.1'!K21+'Таб 1.1'!K22+'Таб 1.1'!K23</f>
        <v>0</v>
      </c>
    </row>
    <row r="351" spans="1:16" ht="16.5">
      <c r="A351" s="19"/>
      <c r="B351" s="16"/>
      <c r="C351" s="17"/>
      <c r="D351" s="16"/>
      <c r="E351" s="24"/>
      <c r="F351" s="16"/>
      <c r="G351" s="21"/>
      <c r="H351" s="16"/>
      <c r="I351" s="16"/>
      <c r="L351" s="346" t="s">
        <v>611</v>
      </c>
      <c r="M351" s="351"/>
      <c r="N351" s="351"/>
      <c r="O351" s="9"/>
      <c r="P351" s="341">
        <f>'Таб 1.1'!K18</f>
        <v>0</v>
      </c>
    </row>
    <row r="352" spans="1:16" ht="16.5">
      <c r="A352" s="22"/>
      <c r="B352" s="1"/>
      <c r="C352" s="23"/>
      <c r="D352" s="1"/>
      <c r="E352" s="24"/>
      <c r="F352" s="1"/>
      <c r="G352" s="8"/>
      <c r="H352" s="8"/>
      <c r="I352" s="8"/>
      <c r="L352" s="345" t="s">
        <v>618</v>
      </c>
      <c r="M352" s="350"/>
      <c r="N352" s="350"/>
      <c r="O352" s="16"/>
      <c r="P352" s="347">
        <f>'Таб 1.1'!L19+'Таб 1.1'!L21+'Таб 1.1'!L22+'Таб 1.1'!L23</f>
        <v>0</v>
      </c>
    </row>
    <row r="353" spans="1:16" ht="17.25" thickBot="1">
      <c r="A353" s="25"/>
      <c r="B353" s="26"/>
      <c r="C353" s="27"/>
      <c r="D353" s="26"/>
      <c r="E353" s="24"/>
      <c r="F353" s="1"/>
      <c r="G353" s="8"/>
      <c r="H353" s="8"/>
      <c r="I353" s="8"/>
      <c r="L353" s="348" t="s">
        <v>611</v>
      </c>
      <c r="M353" s="352"/>
      <c r="N353" s="352"/>
      <c r="O353" s="343"/>
      <c r="P353" s="344">
        <f>'Таб 1.1'!L18</f>
        <v>0</v>
      </c>
    </row>
    <row r="354" spans="1:16" ht="16.5">
      <c r="A354" s="19"/>
      <c r="B354" s="16"/>
      <c r="C354" s="17"/>
      <c r="D354" s="16"/>
      <c r="E354" s="24"/>
      <c r="F354" s="16"/>
      <c r="G354" s="21"/>
      <c r="H354" s="16"/>
      <c r="I354" s="16"/>
      <c r="L354" s="345" t="s">
        <v>619</v>
      </c>
      <c r="M354" s="8"/>
      <c r="N354" s="8"/>
      <c r="O354" s="8"/>
      <c r="P354" s="339">
        <f>'Таб 1.1'!E20</f>
        <v>0</v>
      </c>
    </row>
    <row r="355" spans="1:16" ht="16.5">
      <c r="A355" s="22"/>
      <c r="B355" s="1"/>
      <c r="C355" s="23"/>
      <c r="D355" s="1"/>
      <c r="E355" s="24"/>
      <c r="F355" s="1"/>
      <c r="G355" s="8"/>
      <c r="H355" s="8"/>
      <c r="I355" s="8"/>
      <c r="L355" s="346" t="s">
        <v>620</v>
      </c>
      <c r="M355" s="9"/>
      <c r="N355" s="9"/>
      <c r="O355" s="9"/>
      <c r="P355" s="341">
        <f>'Таб 1.1'!E19</f>
        <v>0</v>
      </c>
    </row>
    <row r="356" spans="1:16" ht="16.5">
      <c r="A356" s="25"/>
      <c r="B356" s="26"/>
      <c r="C356" s="27"/>
      <c r="D356" s="26"/>
      <c r="E356" s="24"/>
      <c r="F356" s="1"/>
      <c r="G356" s="8"/>
      <c r="H356" s="8"/>
      <c r="I356" s="8"/>
      <c r="L356" s="345" t="s">
        <v>621</v>
      </c>
      <c r="M356" s="8"/>
      <c r="N356" s="8"/>
      <c r="O356" s="8"/>
      <c r="P356" s="339">
        <f>'Таб 1.1'!F20</f>
        <v>0</v>
      </c>
    </row>
    <row r="357" spans="1:16" ht="16.5">
      <c r="A357" s="19"/>
      <c r="B357" s="16"/>
      <c r="C357" s="17"/>
      <c r="D357" s="16"/>
      <c r="E357" s="24"/>
      <c r="F357" s="16"/>
      <c r="G357" s="21"/>
      <c r="H357" s="16"/>
      <c r="I357" s="16"/>
      <c r="L357" s="346" t="s">
        <v>620</v>
      </c>
      <c r="M357" s="9"/>
      <c r="N357" s="9"/>
      <c r="O357" s="9"/>
      <c r="P357" s="341">
        <f>'Таб 1.1'!F19</f>
        <v>0</v>
      </c>
    </row>
    <row r="358" spans="1:16" ht="16.5">
      <c r="A358" s="22"/>
      <c r="B358" s="1"/>
      <c r="C358" s="23"/>
      <c r="D358" s="1"/>
      <c r="E358" s="24"/>
      <c r="F358" s="1"/>
      <c r="G358" s="8"/>
      <c r="H358" s="8"/>
      <c r="I358" s="8"/>
      <c r="L358" s="345" t="s">
        <v>622</v>
      </c>
      <c r="M358" s="8"/>
      <c r="N358" s="8"/>
      <c r="O358" s="8"/>
      <c r="P358" s="339">
        <f>'Таб 1.1'!G20</f>
        <v>0</v>
      </c>
    </row>
    <row r="359" spans="1:16" ht="16.5">
      <c r="A359" s="25"/>
      <c r="B359" s="26"/>
      <c r="C359" s="27"/>
      <c r="D359" s="26"/>
      <c r="E359" s="24"/>
      <c r="F359" s="1"/>
      <c r="G359" s="8"/>
      <c r="H359" s="8"/>
      <c r="I359" s="8"/>
      <c r="L359" s="346" t="s">
        <v>620</v>
      </c>
      <c r="M359" s="9"/>
      <c r="N359" s="9"/>
      <c r="O359" s="9"/>
      <c r="P359" s="341">
        <f>'Таб 1.1'!G19</f>
        <v>0</v>
      </c>
    </row>
    <row r="360" spans="1:16" ht="16.5">
      <c r="A360" s="19"/>
      <c r="B360" s="16"/>
      <c r="C360" s="17"/>
      <c r="D360" s="16"/>
      <c r="E360" s="24"/>
      <c r="F360" s="16"/>
      <c r="G360" s="21"/>
      <c r="H360" s="16"/>
      <c r="I360" s="16"/>
      <c r="L360" s="345" t="s">
        <v>623</v>
      </c>
      <c r="M360" s="8"/>
      <c r="N360" s="8"/>
      <c r="O360" s="8"/>
      <c r="P360" s="339">
        <f>'Таб 1.1'!H20</f>
        <v>0</v>
      </c>
    </row>
    <row r="361" spans="1:16" ht="16.5">
      <c r="A361" s="22"/>
      <c r="B361" s="1"/>
      <c r="C361" s="23"/>
      <c r="D361" s="1"/>
      <c r="E361" s="24"/>
      <c r="F361" s="1"/>
      <c r="G361" s="8"/>
      <c r="H361" s="8"/>
      <c r="I361" s="8"/>
      <c r="L361" s="346" t="s">
        <v>620</v>
      </c>
      <c r="M361" s="9"/>
      <c r="N361" s="9"/>
      <c r="O361" s="9"/>
      <c r="P361" s="341">
        <f>'Таб 1.1'!H19</f>
        <v>0</v>
      </c>
    </row>
    <row r="362" spans="1:16" ht="16.5">
      <c r="A362" s="25"/>
      <c r="B362" s="26"/>
      <c r="C362" s="27"/>
      <c r="D362" s="26"/>
      <c r="E362" s="24"/>
      <c r="F362" s="1"/>
      <c r="G362" s="8"/>
      <c r="H362" s="8"/>
      <c r="I362" s="8"/>
      <c r="L362" s="345" t="s">
        <v>624</v>
      </c>
      <c r="M362" s="8"/>
      <c r="N362" s="8"/>
      <c r="O362" s="8"/>
      <c r="P362" s="339">
        <f>'Таб 1.1'!I20</f>
        <v>0</v>
      </c>
    </row>
    <row r="363" spans="1:16" ht="16.5">
      <c r="A363" s="19"/>
      <c r="B363" s="16"/>
      <c r="C363" s="17"/>
      <c r="D363" s="16"/>
      <c r="E363" s="24"/>
      <c r="F363" s="16"/>
      <c r="G363" s="21"/>
      <c r="H363" s="16"/>
      <c r="I363" s="16"/>
      <c r="L363" s="346" t="s">
        <v>620</v>
      </c>
      <c r="M363" s="9"/>
      <c r="N363" s="9"/>
      <c r="O363" s="9"/>
      <c r="P363" s="341">
        <f>'Таб 1.1'!I19</f>
        <v>0</v>
      </c>
    </row>
    <row r="364" spans="1:16" ht="16.5">
      <c r="A364" s="22"/>
      <c r="B364" s="1"/>
      <c r="C364" s="23"/>
      <c r="D364" s="1"/>
      <c r="E364" s="24"/>
      <c r="F364" s="1"/>
      <c r="G364" s="8"/>
      <c r="H364" s="8"/>
      <c r="I364" s="8"/>
      <c r="L364" s="345" t="s">
        <v>625</v>
      </c>
      <c r="M364" s="8"/>
      <c r="N364" s="8"/>
      <c r="O364" s="8"/>
      <c r="P364" s="339">
        <f>'Таб 1.1'!J20</f>
        <v>0</v>
      </c>
    </row>
    <row r="365" spans="1:16" ht="16.5">
      <c r="A365" s="25"/>
      <c r="B365" s="26"/>
      <c r="C365" s="27"/>
      <c r="D365" s="26"/>
      <c r="E365" s="24"/>
      <c r="F365" s="1"/>
      <c r="G365" s="8"/>
      <c r="H365" s="8"/>
      <c r="I365" s="8"/>
      <c r="L365" s="346" t="s">
        <v>620</v>
      </c>
      <c r="M365" s="9"/>
      <c r="N365" s="9"/>
      <c r="O365" s="9"/>
      <c r="P365" s="341">
        <f>'Таб 1.1'!J19</f>
        <v>0</v>
      </c>
    </row>
    <row r="366" spans="1:16" ht="16.5">
      <c r="A366" s="19"/>
      <c r="B366" s="16"/>
      <c r="C366" s="17"/>
      <c r="D366" s="16"/>
      <c r="E366" s="24"/>
      <c r="F366" s="16"/>
      <c r="G366" s="21"/>
      <c r="H366" s="16"/>
      <c r="I366" s="16"/>
      <c r="L366" s="345" t="s">
        <v>626</v>
      </c>
      <c r="M366" s="8"/>
      <c r="N366" s="8"/>
      <c r="O366" s="8"/>
      <c r="P366" s="339">
        <f>'Таб 1.1'!K20</f>
        <v>0</v>
      </c>
    </row>
    <row r="367" spans="1:16" ht="16.5">
      <c r="A367" s="22"/>
      <c r="B367" s="1"/>
      <c r="C367" s="23"/>
      <c r="D367" s="1"/>
      <c r="E367" s="24"/>
      <c r="F367" s="1"/>
      <c r="G367" s="8"/>
      <c r="H367" s="8"/>
      <c r="I367" s="8"/>
      <c r="L367" s="346" t="s">
        <v>620</v>
      </c>
      <c r="M367" s="9"/>
      <c r="N367" s="9"/>
      <c r="O367" s="9"/>
      <c r="P367" s="341">
        <f>'Таб 1.1'!K19</f>
        <v>0</v>
      </c>
    </row>
    <row r="368" spans="1:16" ht="16.5">
      <c r="A368" s="25"/>
      <c r="B368" s="26"/>
      <c r="C368" s="27"/>
      <c r="D368" s="26"/>
      <c r="E368" s="24"/>
      <c r="F368" s="1"/>
      <c r="G368" s="8"/>
      <c r="H368" s="8"/>
      <c r="I368" s="8"/>
      <c r="L368" s="345" t="s">
        <v>627</v>
      </c>
      <c r="M368" s="8"/>
      <c r="N368" s="8"/>
      <c r="O368" s="8"/>
      <c r="P368" s="347">
        <f>'Таб 1.1'!L20</f>
        <v>0</v>
      </c>
    </row>
    <row r="369" spans="1:16" ht="17.25" thickBot="1">
      <c r="A369" s="19"/>
      <c r="B369" s="16"/>
      <c r="C369" s="17"/>
      <c r="D369" s="16"/>
      <c r="E369" s="24"/>
      <c r="F369" s="16"/>
      <c r="G369" s="21"/>
      <c r="H369" s="16"/>
      <c r="I369" s="16"/>
      <c r="L369" s="348" t="s">
        <v>620</v>
      </c>
      <c r="M369" s="343"/>
      <c r="N369" s="343"/>
      <c r="O369" s="343"/>
      <c r="P369" s="344">
        <f>'Таб 1.1'!L19</f>
        <v>0</v>
      </c>
    </row>
    <row r="370" spans="1:16" ht="16.5">
      <c r="A370" s="22"/>
      <c r="B370" s="1"/>
      <c r="C370" s="23"/>
      <c r="D370" s="1"/>
      <c r="E370" s="24"/>
      <c r="F370" s="1"/>
      <c r="G370" s="8"/>
      <c r="H370" s="8"/>
      <c r="I370" s="8"/>
      <c r="L370" s="345" t="s">
        <v>628</v>
      </c>
      <c r="M370" s="350"/>
      <c r="N370" s="350"/>
      <c r="O370" s="16"/>
      <c r="P370" s="339">
        <f>'Таб 1.1'!E25+'Таб 1.1'!E27+'Таб 1.1'!E28+'Таб 1.1'!E29</f>
        <v>0</v>
      </c>
    </row>
    <row r="371" spans="1:16" ht="16.5">
      <c r="A371" s="25"/>
      <c r="B371" s="26"/>
      <c r="C371" s="27"/>
      <c r="D371" s="26"/>
      <c r="E371" s="24"/>
      <c r="F371" s="1"/>
      <c r="G371" s="8"/>
      <c r="H371" s="8"/>
      <c r="I371" s="8"/>
      <c r="L371" s="346" t="s">
        <v>629</v>
      </c>
      <c r="M371" s="351"/>
      <c r="N371" s="351"/>
      <c r="O371" s="9"/>
      <c r="P371" s="341">
        <f>'Таб 1.1'!E24</f>
        <v>0</v>
      </c>
    </row>
    <row r="372" spans="1:16" ht="16.5">
      <c r="A372" s="19"/>
      <c r="B372" s="16"/>
      <c r="C372" s="17"/>
      <c r="D372" s="16"/>
      <c r="E372" s="24"/>
      <c r="F372" s="16"/>
      <c r="G372" s="21"/>
      <c r="H372" s="16"/>
      <c r="I372" s="16"/>
      <c r="L372" s="345" t="s">
        <v>630</v>
      </c>
      <c r="M372" s="350"/>
      <c r="N372" s="350"/>
      <c r="O372" s="16"/>
      <c r="P372" s="339">
        <f>'Таб 1.1'!F25+'Таб 1.1'!F27+'Таб 1.1'!F28+'Таб 1.1'!F29</f>
        <v>0</v>
      </c>
    </row>
    <row r="373" spans="1:16" ht="16.5">
      <c r="A373" s="22"/>
      <c r="B373" s="1"/>
      <c r="C373" s="23"/>
      <c r="D373" s="1"/>
      <c r="E373" s="24"/>
      <c r="F373" s="1"/>
      <c r="G373" s="8"/>
      <c r="H373" s="8"/>
      <c r="I373" s="8"/>
      <c r="L373" s="346" t="s">
        <v>629</v>
      </c>
      <c r="M373" s="351"/>
      <c r="N373" s="351"/>
      <c r="O373" s="9"/>
      <c r="P373" s="341">
        <f>'Таб 1.1'!F24</f>
        <v>0</v>
      </c>
    </row>
    <row r="374" spans="1:16" ht="16.5">
      <c r="A374" s="25"/>
      <c r="B374" s="26"/>
      <c r="C374" s="27"/>
      <c r="D374" s="26"/>
      <c r="E374" s="24"/>
      <c r="F374" s="1"/>
      <c r="G374" s="8"/>
      <c r="H374" s="8"/>
      <c r="I374" s="8"/>
      <c r="L374" s="345" t="s">
        <v>631</v>
      </c>
      <c r="M374" s="350"/>
      <c r="N374" s="350"/>
      <c r="O374" s="16"/>
      <c r="P374" s="339">
        <f>'Таб 1.1'!G25+'Таб 1.1'!G27+'Таб 1.1'!G28+'Таб 1.1'!G29</f>
        <v>0</v>
      </c>
    </row>
    <row r="375" spans="1:16" ht="16.5">
      <c r="A375" s="19"/>
      <c r="B375" s="16"/>
      <c r="C375" s="17"/>
      <c r="D375" s="16"/>
      <c r="E375" s="24"/>
      <c r="F375" s="16"/>
      <c r="G375" s="21"/>
      <c r="H375" s="16"/>
      <c r="I375" s="16"/>
      <c r="L375" s="346" t="s">
        <v>629</v>
      </c>
      <c r="M375" s="351"/>
      <c r="N375" s="351"/>
      <c r="O375" s="9"/>
      <c r="P375" s="341">
        <f>'Таб 1.1'!G24</f>
        <v>0</v>
      </c>
    </row>
    <row r="376" spans="1:16" ht="16.5">
      <c r="A376" s="22"/>
      <c r="B376" s="1"/>
      <c r="C376" s="23"/>
      <c r="D376" s="1"/>
      <c r="E376" s="24"/>
      <c r="F376" s="1"/>
      <c r="G376" s="8"/>
      <c r="H376" s="8"/>
      <c r="I376" s="8"/>
      <c r="L376" s="345" t="s">
        <v>632</v>
      </c>
      <c r="M376" s="350"/>
      <c r="N376" s="350"/>
      <c r="O376" s="16"/>
      <c r="P376" s="339">
        <f>'Таб 1.1'!H25+'Таб 1.1'!H27+'Таб 1.1'!H28+'Таб 1.1'!H29</f>
        <v>0</v>
      </c>
    </row>
    <row r="377" spans="1:16" ht="16.5">
      <c r="A377" s="25"/>
      <c r="B377" s="26"/>
      <c r="C377" s="27"/>
      <c r="D377" s="26"/>
      <c r="E377" s="24"/>
      <c r="F377" s="1"/>
      <c r="G377" s="8"/>
      <c r="H377" s="8"/>
      <c r="I377" s="8"/>
      <c r="L377" s="346" t="s">
        <v>629</v>
      </c>
      <c r="M377" s="351"/>
      <c r="N377" s="351"/>
      <c r="O377" s="9"/>
      <c r="P377" s="341">
        <f>'Таб 1.1'!H24</f>
        <v>0</v>
      </c>
    </row>
    <row r="378" spans="1:16" ht="16.5">
      <c r="A378" s="19"/>
      <c r="B378" s="16"/>
      <c r="C378" s="17"/>
      <c r="D378" s="16"/>
      <c r="E378" s="24"/>
      <c r="F378" s="16"/>
      <c r="G378" s="21"/>
      <c r="H378" s="16"/>
      <c r="I378" s="16"/>
      <c r="L378" s="345" t="s">
        <v>633</v>
      </c>
      <c r="M378" s="350"/>
      <c r="N378" s="350"/>
      <c r="O378" s="16"/>
      <c r="P378" s="339">
        <f>'Таб 1.1'!I25+'Таб 1.1'!I27+'Таб 1.1'!I28+'Таб 1.1'!I29</f>
        <v>0</v>
      </c>
    </row>
    <row r="379" spans="1:16" ht="16.5">
      <c r="A379" s="22"/>
      <c r="B379" s="1"/>
      <c r="C379" s="23"/>
      <c r="D379" s="1"/>
      <c r="E379" s="24"/>
      <c r="F379" s="1"/>
      <c r="G379" s="8"/>
      <c r="H379" s="8"/>
      <c r="I379" s="8"/>
      <c r="L379" s="346" t="s">
        <v>629</v>
      </c>
      <c r="M379" s="351"/>
      <c r="N379" s="351"/>
      <c r="O379" s="9"/>
      <c r="P379" s="341">
        <f>'Таб 1.1'!I24</f>
        <v>0</v>
      </c>
    </row>
    <row r="380" spans="1:16" ht="16.5">
      <c r="A380" s="25"/>
      <c r="B380" s="26"/>
      <c r="C380" s="27"/>
      <c r="D380" s="26"/>
      <c r="E380" s="24"/>
      <c r="F380" s="1"/>
      <c r="G380" s="8"/>
      <c r="H380" s="8"/>
      <c r="I380" s="8"/>
      <c r="L380" s="345" t="s">
        <v>634</v>
      </c>
      <c r="M380" s="350"/>
      <c r="N380" s="350"/>
      <c r="O380" s="16"/>
      <c r="P380" s="339">
        <f>'Таб 1.1'!J25+'Таб 1.1'!J27+'Таб 1.1'!J28+'Таб 1.1'!J29</f>
        <v>0</v>
      </c>
    </row>
    <row r="381" spans="1:16" ht="16.5">
      <c r="A381" s="19"/>
      <c r="B381" s="16"/>
      <c r="C381" s="17"/>
      <c r="D381" s="16"/>
      <c r="E381" s="24"/>
      <c r="F381" s="16"/>
      <c r="G381" s="21"/>
      <c r="H381" s="16"/>
      <c r="I381" s="16"/>
      <c r="L381" s="346" t="s">
        <v>629</v>
      </c>
      <c r="M381" s="351"/>
      <c r="N381" s="351"/>
      <c r="O381" s="9"/>
      <c r="P381" s="341">
        <f>'Таб 1.1'!J24</f>
        <v>0</v>
      </c>
    </row>
    <row r="382" spans="1:16" ht="16.5">
      <c r="A382" s="22"/>
      <c r="B382" s="1"/>
      <c r="C382" s="23"/>
      <c r="D382" s="1"/>
      <c r="E382" s="24"/>
      <c r="F382" s="1"/>
      <c r="G382" s="8"/>
      <c r="H382" s="8"/>
      <c r="I382" s="8"/>
      <c r="L382" s="345" t="s">
        <v>635</v>
      </c>
      <c r="M382" s="350"/>
      <c r="N382" s="350"/>
      <c r="O382" s="16"/>
      <c r="P382" s="339">
        <f>'Таб 1.1'!K25+'Таб 1.1'!K27+'Таб 1.1'!K28+'Таб 1.1'!K29</f>
        <v>0</v>
      </c>
    </row>
    <row r="383" spans="1:16" ht="16.5">
      <c r="A383" s="25"/>
      <c r="B383" s="26"/>
      <c r="C383" s="27"/>
      <c r="D383" s="26"/>
      <c r="E383" s="24"/>
      <c r="F383" s="1"/>
      <c r="G383" s="8"/>
      <c r="H383" s="8"/>
      <c r="I383" s="8"/>
      <c r="L383" s="346" t="s">
        <v>629</v>
      </c>
      <c r="M383" s="351"/>
      <c r="N383" s="351"/>
      <c r="O383" s="9"/>
      <c r="P383" s="341">
        <f>'Таб 1.1'!K24</f>
        <v>0</v>
      </c>
    </row>
    <row r="384" spans="1:16" ht="16.5">
      <c r="A384" s="19"/>
      <c r="B384" s="16"/>
      <c r="C384" s="17"/>
      <c r="D384" s="16"/>
      <c r="E384" s="24"/>
      <c r="F384" s="16"/>
      <c r="G384" s="21"/>
      <c r="H384" s="16"/>
      <c r="I384" s="16"/>
      <c r="L384" s="345" t="s">
        <v>636</v>
      </c>
      <c r="M384" s="350"/>
      <c r="N384" s="350"/>
      <c r="O384" s="16"/>
      <c r="P384" s="347">
        <f>'Таб 1.1'!L25+'Таб 1.1'!L27+'Таб 1.1'!L28+'Таб 1.1'!L29</f>
        <v>0</v>
      </c>
    </row>
    <row r="385" spans="1:16" ht="17.25" thickBot="1">
      <c r="A385" s="22"/>
      <c r="B385" s="1"/>
      <c r="C385" s="23"/>
      <c r="D385" s="1"/>
      <c r="E385" s="24"/>
      <c r="F385" s="1"/>
      <c r="G385" s="8"/>
      <c r="H385" s="8"/>
      <c r="I385" s="8"/>
      <c r="L385" s="348" t="s">
        <v>629</v>
      </c>
      <c r="M385" s="352"/>
      <c r="N385" s="352"/>
      <c r="O385" s="343"/>
      <c r="P385" s="344">
        <f>'Таб 1.1'!L24</f>
        <v>0</v>
      </c>
    </row>
    <row r="386" spans="1:16" ht="16.5">
      <c r="A386" s="25"/>
      <c r="B386" s="26"/>
      <c r="C386" s="27"/>
      <c r="D386" s="26"/>
      <c r="E386" s="24"/>
      <c r="F386" s="1"/>
      <c r="G386" s="8"/>
      <c r="H386" s="8"/>
      <c r="I386" s="8"/>
      <c r="L386" s="345" t="s">
        <v>637</v>
      </c>
      <c r="M386" s="8"/>
      <c r="N386" s="8"/>
      <c r="O386" s="8"/>
      <c r="P386" s="339">
        <f>'Таб 1.1'!E26</f>
        <v>0</v>
      </c>
    </row>
    <row r="387" spans="1:16" ht="16.5">
      <c r="A387" s="19"/>
      <c r="B387" s="16"/>
      <c r="C387" s="17"/>
      <c r="D387" s="16"/>
      <c r="E387" s="24"/>
      <c r="F387" s="16"/>
      <c r="G387" s="21"/>
      <c r="H387" s="16"/>
      <c r="I387" s="16"/>
      <c r="L387" s="346" t="s">
        <v>638</v>
      </c>
      <c r="M387" s="9"/>
      <c r="N387" s="9"/>
      <c r="O387" s="9"/>
      <c r="P387" s="341">
        <f>'Таб 1.1'!E25</f>
        <v>0</v>
      </c>
    </row>
    <row r="388" spans="1:16" ht="16.5">
      <c r="A388" s="22"/>
      <c r="B388" s="1"/>
      <c r="C388" s="23"/>
      <c r="D388" s="1"/>
      <c r="E388" s="24"/>
      <c r="F388" s="1"/>
      <c r="G388" s="8"/>
      <c r="H388" s="8"/>
      <c r="I388" s="8"/>
      <c r="L388" s="345" t="s">
        <v>639</v>
      </c>
      <c r="M388" s="8"/>
      <c r="N388" s="8"/>
      <c r="O388" s="8"/>
      <c r="P388" s="339">
        <f>'Таб 1.1'!F26</f>
        <v>0</v>
      </c>
    </row>
    <row r="389" spans="1:16" ht="16.5">
      <c r="A389" s="25"/>
      <c r="B389" s="26"/>
      <c r="C389" s="27"/>
      <c r="D389" s="26"/>
      <c r="E389" s="24"/>
      <c r="F389" s="1"/>
      <c r="G389" s="8"/>
      <c r="H389" s="8"/>
      <c r="I389" s="8"/>
      <c r="L389" s="346" t="s">
        <v>638</v>
      </c>
      <c r="M389" s="9"/>
      <c r="N389" s="9"/>
      <c r="O389" s="9"/>
      <c r="P389" s="341">
        <f>'Таб 1.1'!F25</f>
        <v>0</v>
      </c>
    </row>
    <row r="390" spans="1:16" ht="16.5">
      <c r="A390" s="19"/>
      <c r="B390" s="16"/>
      <c r="C390" s="17"/>
      <c r="D390" s="16"/>
      <c r="E390" s="24"/>
      <c r="F390" s="16"/>
      <c r="G390" s="21"/>
      <c r="H390" s="16"/>
      <c r="I390" s="16"/>
      <c r="L390" s="345" t="s">
        <v>640</v>
      </c>
      <c r="M390" s="8"/>
      <c r="N390" s="8"/>
      <c r="O390" s="8"/>
      <c r="P390" s="339">
        <f>'Таб 1.1'!G26</f>
        <v>0</v>
      </c>
    </row>
    <row r="391" spans="1:16" ht="16.5">
      <c r="A391" s="22"/>
      <c r="B391" s="1"/>
      <c r="C391" s="23"/>
      <c r="D391" s="1"/>
      <c r="E391" s="24"/>
      <c r="F391" s="1"/>
      <c r="G391" s="8"/>
      <c r="H391" s="8"/>
      <c r="I391" s="8"/>
      <c r="L391" s="346" t="s">
        <v>638</v>
      </c>
      <c r="M391" s="9"/>
      <c r="N391" s="9"/>
      <c r="O391" s="9"/>
      <c r="P391" s="341">
        <f>'Таб 1.1'!G25</f>
        <v>0</v>
      </c>
    </row>
    <row r="392" spans="1:16" ht="16.5">
      <c r="A392" s="25"/>
      <c r="B392" s="26"/>
      <c r="C392" s="27"/>
      <c r="D392" s="26"/>
      <c r="E392" s="24"/>
      <c r="F392" s="1"/>
      <c r="G392" s="8"/>
      <c r="H392" s="8"/>
      <c r="I392" s="8"/>
      <c r="L392" s="345" t="s">
        <v>641</v>
      </c>
      <c r="M392" s="8"/>
      <c r="N392" s="8"/>
      <c r="O392" s="8"/>
      <c r="P392" s="339">
        <f>'Таб 1.1'!H26</f>
        <v>0</v>
      </c>
    </row>
    <row r="393" spans="1:16" ht="16.5">
      <c r="A393" s="19"/>
      <c r="B393" s="16"/>
      <c r="C393" s="17"/>
      <c r="D393" s="16"/>
      <c r="E393" s="24"/>
      <c r="F393" s="16"/>
      <c r="G393" s="21"/>
      <c r="H393" s="16"/>
      <c r="I393" s="16"/>
      <c r="L393" s="346" t="s">
        <v>638</v>
      </c>
      <c r="M393" s="9"/>
      <c r="N393" s="9"/>
      <c r="O393" s="9"/>
      <c r="P393" s="341">
        <f>'Таб 1.1'!H25</f>
        <v>0</v>
      </c>
    </row>
    <row r="394" spans="1:16" ht="16.5">
      <c r="A394" s="22"/>
      <c r="B394" s="1"/>
      <c r="C394" s="23"/>
      <c r="D394" s="1"/>
      <c r="E394" s="24"/>
      <c r="F394" s="1"/>
      <c r="G394" s="8"/>
      <c r="H394" s="8"/>
      <c r="I394" s="8"/>
      <c r="L394" s="345" t="s">
        <v>642</v>
      </c>
      <c r="M394" s="8"/>
      <c r="N394" s="8"/>
      <c r="O394" s="8"/>
      <c r="P394" s="339">
        <f>'Таб 1.1'!I26</f>
        <v>0</v>
      </c>
    </row>
    <row r="395" spans="1:16" ht="16.5">
      <c r="A395" s="25"/>
      <c r="B395" s="26"/>
      <c r="C395" s="27"/>
      <c r="D395" s="26"/>
      <c r="E395" s="24"/>
      <c r="F395" s="1"/>
      <c r="G395" s="8"/>
      <c r="H395" s="8"/>
      <c r="I395" s="8"/>
      <c r="L395" s="346" t="s">
        <v>638</v>
      </c>
      <c r="M395" s="9"/>
      <c r="N395" s="9"/>
      <c r="O395" s="9"/>
      <c r="P395" s="341">
        <f>'Таб 1.1'!I25</f>
        <v>0</v>
      </c>
    </row>
    <row r="396" spans="1:16" ht="16.5">
      <c r="A396" s="19"/>
      <c r="B396" s="16"/>
      <c r="C396" s="17"/>
      <c r="D396" s="16"/>
      <c r="E396" s="24"/>
      <c r="F396" s="16"/>
      <c r="G396" s="21"/>
      <c r="H396" s="16"/>
      <c r="I396" s="16"/>
      <c r="L396" s="345" t="s">
        <v>643</v>
      </c>
      <c r="M396" s="8"/>
      <c r="N396" s="8"/>
      <c r="O396" s="8"/>
      <c r="P396" s="339">
        <f>'Таб 1.1'!J26</f>
        <v>0</v>
      </c>
    </row>
    <row r="397" spans="1:16" ht="16.5">
      <c r="A397" s="22"/>
      <c r="B397" s="1"/>
      <c r="C397" s="23"/>
      <c r="D397" s="1"/>
      <c r="E397" s="24"/>
      <c r="F397" s="1"/>
      <c r="G397" s="8"/>
      <c r="H397" s="8"/>
      <c r="I397" s="8"/>
      <c r="L397" s="346" t="s">
        <v>638</v>
      </c>
      <c r="M397" s="9"/>
      <c r="N397" s="9"/>
      <c r="O397" s="9"/>
      <c r="P397" s="341">
        <f>'Таб 1.1'!J25</f>
        <v>0</v>
      </c>
    </row>
    <row r="398" spans="1:16" ht="16.5">
      <c r="A398" s="25"/>
      <c r="B398" s="26"/>
      <c r="C398" s="27"/>
      <c r="D398" s="26"/>
      <c r="E398" s="24"/>
      <c r="F398" s="1"/>
      <c r="G398" s="8"/>
      <c r="H398" s="8"/>
      <c r="I398" s="8"/>
      <c r="L398" s="345" t="s">
        <v>644</v>
      </c>
      <c r="M398" s="8"/>
      <c r="N398" s="8"/>
      <c r="O398" s="8"/>
      <c r="P398" s="339">
        <f>'Таб 1.1'!K26</f>
        <v>0</v>
      </c>
    </row>
    <row r="399" spans="1:16" ht="16.5">
      <c r="A399" s="19"/>
      <c r="B399" s="16"/>
      <c r="C399" s="17"/>
      <c r="D399" s="16"/>
      <c r="E399" s="24"/>
      <c r="F399" s="16"/>
      <c r="G399" s="21"/>
      <c r="H399" s="16"/>
      <c r="I399" s="16"/>
      <c r="L399" s="346" t="s">
        <v>638</v>
      </c>
      <c r="M399" s="9"/>
      <c r="N399" s="9"/>
      <c r="O399" s="9"/>
      <c r="P399" s="341">
        <f>'Таб 1.1'!K25</f>
        <v>0</v>
      </c>
    </row>
    <row r="400" spans="1:16" ht="16.5">
      <c r="A400" s="22"/>
      <c r="B400" s="1"/>
      <c r="C400" s="23"/>
      <c r="D400" s="1"/>
      <c r="E400" s="24"/>
      <c r="F400" s="1"/>
      <c r="G400" s="8"/>
      <c r="H400" s="8"/>
      <c r="I400" s="8"/>
      <c r="L400" s="345" t="s">
        <v>645</v>
      </c>
      <c r="M400" s="8"/>
      <c r="N400" s="8"/>
      <c r="O400" s="8"/>
      <c r="P400" s="347">
        <f>'Таб 1.1'!L26</f>
        <v>0</v>
      </c>
    </row>
    <row r="401" spans="1:16" ht="17.25" thickBot="1">
      <c r="A401" s="25"/>
      <c r="B401" s="26"/>
      <c r="C401" s="27"/>
      <c r="D401" s="26"/>
      <c r="E401" s="24"/>
      <c r="F401" s="1"/>
      <c r="G401" s="8"/>
      <c r="H401" s="8"/>
      <c r="I401" s="8"/>
      <c r="L401" s="348" t="s">
        <v>638</v>
      </c>
      <c r="M401" s="343"/>
      <c r="N401" s="343"/>
      <c r="O401" s="343"/>
      <c r="P401" s="344">
        <f>'Таб 1.1'!L25</f>
        <v>0</v>
      </c>
    </row>
    <row r="402" spans="1:16" ht="16.5">
      <c r="A402" s="19"/>
      <c r="B402" s="16"/>
      <c r="C402" s="17"/>
      <c r="D402" s="16"/>
      <c r="E402" s="24"/>
      <c r="F402" s="16"/>
      <c r="G402" s="21"/>
      <c r="H402" s="16"/>
      <c r="I402" s="16"/>
      <c r="L402" s="338" t="s">
        <v>541</v>
      </c>
      <c r="M402" s="8"/>
      <c r="N402" s="8"/>
      <c r="O402" s="8"/>
      <c r="P402" s="339">
        <f>'Таблиця 1'!E6+'Таблиця 1'!E7+'Таблиця 1'!E8+'Таблиця 1'!E9+'Таблиця 1'!E10+'Таблиця 1'!E16+'Таблиця 1'!E17+'Таблиця 1'!E18+'Таблиця 1'!E19+'Таблиця 1'!E20+'Таблиця 1'!E21+'Таблиця 1'!E28+'Таблиця 1'!E29+'Таблиця 1'!E31+'Таблиця 1'!E32+'Таблиця 1'!E35+'Таблиця 1'!E36+'Таблиця 1'!E37+'Таблиця 1'!E38+'Таблиця 1'!E39+'Таблиця 1'!E40+'Таблиця 1'!E41</f>
        <v>273</v>
      </c>
    </row>
    <row r="403" spans="1:16" ht="16.5">
      <c r="A403" s="22"/>
      <c r="B403" s="1"/>
      <c r="C403" s="23"/>
      <c r="D403" s="1"/>
      <c r="E403" s="24"/>
      <c r="F403" s="1"/>
      <c r="G403" s="8"/>
      <c r="H403" s="8"/>
      <c r="I403" s="8"/>
      <c r="L403" s="340" t="s">
        <v>542</v>
      </c>
      <c r="M403" s="9"/>
      <c r="N403" s="9"/>
      <c r="O403" s="9"/>
      <c r="P403" s="341">
        <f>'Таблиця 1'!E42</f>
        <v>273</v>
      </c>
    </row>
    <row r="404" spans="1:16" ht="16.5">
      <c r="A404" s="25"/>
      <c r="B404" s="26"/>
      <c r="C404" s="27"/>
      <c r="D404" s="26"/>
      <c r="E404" s="24"/>
      <c r="F404" s="1"/>
      <c r="G404" s="8"/>
      <c r="H404" s="8"/>
      <c r="I404" s="8"/>
      <c r="L404" s="338" t="s">
        <v>543</v>
      </c>
      <c r="M404" s="8"/>
      <c r="N404" s="8"/>
      <c r="O404" s="8"/>
      <c r="P404" s="339">
        <f>'Таблиця 1'!F6+'Таблиця 1'!F7+'Таблиця 1'!F8+'Таблиця 1'!F9+'Таблиця 1'!F10+'Таблиця 1'!F16+'Таблиця 1'!F17+'Таблиця 1'!F18+'Таблиця 1'!F19+'Таблиця 1'!F20+'Таблиця 1'!F21+'Таблиця 1'!F28+'Таблиця 1'!F29+'Таблиця 1'!F31+'Таблиця 1'!F32+'Таблиця 1'!F35+'Таблиця 1'!F36+'Таблиця 1'!F37+'Таблиця 1'!F38+'Таблиця 1'!F39+'Таблиця 1'!F40+'Таблиця 1'!F41</f>
        <v>277</v>
      </c>
    </row>
    <row r="405" spans="1:16" ht="16.5">
      <c r="A405" s="19"/>
      <c r="B405" s="16"/>
      <c r="C405" s="17"/>
      <c r="D405" s="16"/>
      <c r="E405" s="24"/>
      <c r="F405" s="16"/>
      <c r="G405" s="21"/>
      <c r="H405" s="16"/>
      <c r="I405" s="16"/>
      <c r="L405" s="340" t="s">
        <v>542</v>
      </c>
      <c r="M405" s="9"/>
      <c r="N405" s="9"/>
      <c r="O405" s="9"/>
      <c r="P405" s="341">
        <f>'Таблиця 1'!F42</f>
        <v>277</v>
      </c>
    </row>
    <row r="406" spans="1:16" ht="16.5">
      <c r="A406" s="22"/>
      <c r="B406" s="1"/>
      <c r="C406" s="23"/>
      <c r="D406" s="1"/>
      <c r="E406" s="24"/>
      <c r="F406" s="1"/>
      <c r="G406" s="8"/>
      <c r="H406" s="8"/>
      <c r="I406" s="8"/>
      <c r="L406" s="338" t="s">
        <v>544</v>
      </c>
      <c r="M406" s="8"/>
      <c r="N406" s="8"/>
      <c r="O406" s="8"/>
      <c r="P406" s="339">
        <f>'Таблиця 1'!G6+'Таблиця 1'!G7+'Таблиця 1'!G8+'Таблиця 1'!G9+'Таблиця 1'!G10+'Таблиця 1'!G16+'Таблиця 1'!G17+'Таблиця 1'!G18+'Таблиця 1'!G19+'Таблиця 1'!G20+'Таблиця 1'!G21+'Таблиця 1'!G28+'Таблиця 1'!G29+'Таблиця 1'!G31+'Таблиця 1'!G32+'Таблиця 1'!G35+'Таблиця 1'!G36+'Таблиця 1'!G37+'Таблиця 1'!G38+'Таблиця 1'!G39+'Таблиця 1'!G40+'Таблиця 1'!G41</f>
        <v>4</v>
      </c>
    </row>
    <row r="407" spans="1:16" ht="16.5">
      <c r="A407" s="25"/>
      <c r="B407" s="26"/>
      <c r="C407" s="27"/>
      <c r="D407" s="26"/>
      <c r="E407" s="24"/>
      <c r="F407" s="1"/>
      <c r="G407" s="8"/>
      <c r="H407" s="8"/>
      <c r="I407" s="8"/>
      <c r="L407" s="340" t="s">
        <v>542</v>
      </c>
      <c r="M407" s="9"/>
      <c r="N407" s="9"/>
      <c r="O407" s="9"/>
      <c r="P407" s="341">
        <f>'Таблиця 1'!G42</f>
        <v>4</v>
      </c>
    </row>
    <row r="408" spans="1:16" ht="16.5">
      <c r="A408" s="19"/>
      <c r="B408" s="16"/>
      <c r="C408" s="17"/>
      <c r="D408" s="16"/>
      <c r="E408" s="24"/>
      <c r="F408" s="16"/>
      <c r="G408" s="21"/>
      <c r="H408" s="16"/>
      <c r="I408" s="16"/>
      <c r="L408" s="338" t="s">
        <v>545</v>
      </c>
      <c r="M408" s="8"/>
      <c r="N408" s="8"/>
      <c r="O408" s="8"/>
      <c r="P408" s="339">
        <f>'Таблиця 1'!H6+'Таблиця 1'!H7+'Таблиця 1'!H8+'Таблиця 1'!H9+'Таблиця 1'!H10+'Таблиця 1'!H16+'Таблиця 1'!H17+'Таблиця 1'!H18+'Таблиця 1'!H19+'Таблиця 1'!H20+'Таблиця 1'!H21+'Таблиця 1'!H28+'Таблиця 1'!H29+'Таблиця 1'!H31+'Таблиця 1'!H32+'Таблиця 1'!H35+'Таблиця 1'!H36+'Таблиця 1'!H37+'Таблиця 1'!H38+'Таблиця 1'!H39+'Таблиця 1'!H40+'Таблиця 1'!H41</f>
        <v>4</v>
      </c>
    </row>
    <row r="409" spans="1:16" ht="16.5">
      <c r="A409" s="22"/>
      <c r="B409" s="1"/>
      <c r="C409" s="23"/>
      <c r="D409" s="1"/>
      <c r="E409" s="24"/>
      <c r="F409" s="1"/>
      <c r="G409" s="8"/>
      <c r="H409" s="8"/>
      <c r="I409" s="8"/>
      <c r="L409" s="340" t="s">
        <v>542</v>
      </c>
      <c r="M409" s="9"/>
      <c r="N409" s="9"/>
      <c r="O409" s="9"/>
      <c r="P409" s="341">
        <f>'Таблиця 1'!H42</f>
        <v>4</v>
      </c>
    </row>
    <row r="410" spans="1:16" ht="16.5">
      <c r="A410" s="25"/>
      <c r="B410" s="26"/>
      <c r="C410" s="27"/>
      <c r="D410" s="26"/>
      <c r="E410" s="24"/>
      <c r="F410" s="1"/>
      <c r="G410" s="8"/>
      <c r="H410" s="8"/>
      <c r="I410" s="8"/>
      <c r="L410" s="338" t="s">
        <v>546</v>
      </c>
      <c r="M410" s="8"/>
      <c r="N410" s="8"/>
      <c r="O410" s="8"/>
      <c r="P410" s="339">
        <f>'Таблиця 1'!I6+'Таблиця 1'!I7+'Таблиця 1'!I8+'Таблиця 1'!I9+'Таблиця 1'!I10+'Таблиця 1'!I16+'Таблиця 1'!I17+'Таблиця 1'!I18+'Таблиця 1'!I19+'Таблиця 1'!I20+'Таблиця 1'!I21+'Таблиця 1'!I28+'Таблиця 1'!I29+'Таблиця 1'!I31+'Таблиця 1'!I32+'Таблиця 1'!I35+'Таблиця 1'!I36+'Таблиця 1'!I37+'Таблиця 1'!I38+'Таблиця 1'!I39+'Таблиця 1'!I40+'Таблиця 1'!I41</f>
        <v>78</v>
      </c>
    </row>
    <row r="411" spans="1:16" ht="16.5">
      <c r="A411" s="19"/>
      <c r="B411" s="16"/>
      <c r="C411" s="17"/>
      <c r="D411" s="16"/>
      <c r="E411" s="24"/>
      <c r="F411" s="16"/>
      <c r="G411" s="21"/>
      <c r="H411" s="16"/>
      <c r="I411" s="16"/>
      <c r="L411" s="340" t="s">
        <v>542</v>
      </c>
      <c r="M411" s="9"/>
      <c r="N411" s="9"/>
      <c r="O411" s="9"/>
      <c r="P411" s="341">
        <f>'Таблиця 1'!I42</f>
        <v>78</v>
      </c>
    </row>
    <row r="412" spans="1:16" ht="16.5">
      <c r="A412" s="22"/>
      <c r="B412" s="1"/>
      <c r="C412" s="23"/>
      <c r="D412" s="1"/>
      <c r="E412" s="24"/>
      <c r="F412" s="1"/>
      <c r="G412" s="8"/>
      <c r="H412" s="8"/>
      <c r="I412" s="8"/>
      <c r="L412" s="338" t="s">
        <v>547</v>
      </c>
      <c r="M412" s="8"/>
      <c r="N412" s="8"/>
      <c r="O412" s="8"/>
      <c r="P412" s="339">
        <f>'Таблиця 1'!J6+'Таблиця 1'!J7+'Таблиця 1'!J8+'Таблиця 1'!J9+'Таблиця 1'!J10+'Таблиця 1'!J16+'Таблиця 1'!J17+'Таблиця 1'!J18+'Таблиця 1'!J19+'Таблиця 1'!J20+'Таблиця 1'!J21+'Таблиця 1'!J28+'Таблиця 1'!J29+'Таблиця 1'!J31+'Таблиця 1'!J32+'Таблиця 1'!J35+'Таблиця 1'!J36+'Таблиця 1'!J37+'Таблиця 1'!J38+'Таблиця 1'!J39+'Таблиця 1'!J40+'Таблиця 1'!J41</f>
        <v>75</v>
      </c>
    </row>
    <row r="413" spans="1:16" ht="17.25" thickBot="1">
      <c r="A413" s="25"/>
      <c r="B413" s="26"/>
      <c r="C413" s="27"/>
      <c r="D413" s="26"/>
      <c r="E413" s="24"/>
      <c r="F413" s="1"/>
      <c r="G413" s="8"/>
      <c r="H413" s="8"/>
      <c r="I413" s="8"/>
      <c r="L413" s="342" t="s">
        <v>542</v>
      </c>
      <c r="M413" s="343"/>
      <c r="N413" s="343"/>
      <c r="O413" s="343"/>
      <c r="P413" s="344">
        <f>'Таблиця 1'!J42</f>
        <v>75</v>
      </c>
    </row>
    <row r="414" spans="1:16" ht="16.5">
      <c r="A414" s="19"/>
      <c r="B414" s="16"/>
      <c r="C414" s="17"/>
      <c r="D414" s="16"/>
      <c r="E414" s="24"/>
      <c r="F414" s="16"/>
      <c r="G414" s="21"/>
      <c r="H414" s="16"/>
      <c r="I414" s="16"/>
      <c r="L414" s="338" t="s">
        <v>828</v>
      </c>
      <c r="M414" s="8"/>
      <c r="N414" s="8"/>
      <c r="O414" s="8"/>
      <c r="P414" s="339">
        <f>SUM('Таблиця 1'!E22:E26)</f>
        <v>3</v>
      </c>
    </row>
    <row r="415" spans="1:16" ht="16.5">
      <c r="A415" s="22"/>
      <c r="B415" s="1"/>
      <c r="C415" s="23"/>
      <c r="D415" s="1"/>
      <c r="E415" s="24"/>
      <c r="F415" s="1"/>
      <c r="G415" s="8"/>
      <c r="H415" s="8"/>
      <c r="I415" s="8"/>
      <c r="L415" s="340" t="s">
        <v>113</v>
      </c>
      <c r="M415" s="9"/>
      <c r="N415" s="9"/>
      <c r="O415" s="9"/>
      <c r="P415" s="341">
        <f>'Таблиця 1'!E21</f>
        <v>3</v>
      </c>
    </row>
    <row r="416" spans="1:16" ht="16.5">
      <c r="A416" s="25"/>
      <c r="B416" s="26"/>
      <c r="C416" s="27"/>
      <c r="D416" s="26"/>
      <c r="E416" s="24"/>
      <c r="F416" s="1"/>
      <c r="G416" s="8"/>
      <c r="H416" s="8"/>
      <c r="I416" s="8"/>
      <c r="L416" s="349" t="s">
        <v>829</v>
      </c>
      <c r="M416" s="8"/>
      <c r="N416" s="8"/>
      <c r="O416" s="8"/>
      <c r="P416" s="339">
        <f>SUM('Таблиця 1'!F22:F26)</f>
        <v>3</v>
      </c>
    </row>
    <row r="417" spans="1:16" ht="16.5">
      <c r="A417" s="19"/>
      <c r="B417" s="16"/>
      <c r="C417" s="17"/>
      <c r="D417" s="16"/>
      <c r="E417" s="24"/>
      <c r="F417" s="16"/>
      <c r="G417" s="21"/>
      <c r="H417" s="16"/>
      <c r="I417" s="16"/>
      <c r="L417" s="340" t="s">
        <v>113</v>
      </c>
      <c r="M417" s="9"/>
      <c r="N417" s="9"/>
      <c r="O417" s="9"/>
      <c r="P417" s="341">
        <f>'Таблиця 1'!F21</f>
        <v>3</v>
      </c>
    </row>
    <row r="418" spans="1:16" ht="16.5">
      <c r="A418" s="22"/>
      <c r="B418" s="1"/>
      <c r="C418" s="23"/>
      <c r="D418" s="1"/>
      <c r="E418" s="24"/>
      <c r="F418" s="1"/>
      <c r="G418" s="8"/>
      <c r="H418" s="8"/>
      <c r="I418" s="8"/>
      <c r="L418" s="338" t="s">
        <v>830</v>
      </c>
      <c r="M418" s="8"/>
      <c r="N418" s="8"/>
      <c r="O418" s="8"/>
      <c r="P418" s="339">
        <f>SUM('Таблиця 1'!G22:G26)</f>
        <v>0</v>
      </c>
    </row>
    <row r="419" spans="1:16" ht="16.5">
      <c r="A419" s="25"/>
      <c r="B419" s="26"/>
      <c r="C419" s="27"/>
      <c r="D419" s="26"/>
      <c r="E419" s="24"/>
      <c r="F419" s="1"/>
      <c r="G419" s="8"/>
      <c r="H419" s="8"/>
      <c r="I419" s="8"/>
      <c r="L419" s="340" t="s">
        <v>113</v>
      </c>
      <c r="M419" s="9"/>
      <c r="N419" s="9"/>
      <c r="O419" s="9"/>
      <c r="P419" s="341">
        <f>'Таблиця 1'!G21</f>
        <v>0</v>
      </c>
    </row>
    <row r="420" spans="1:16" ht="16.5">
      <c r="A420" s="19"/>
      <c r="B420" s="16"/>
      <c r="C420" s="17"/>
      <c r="D420" s="16"/>
      <c r="E420" s="24"/>
      <c r="F420" s="16"/>
      <c r="G420" s="21"/>
      <c r="H420" s="16"/>
      <c r="I420" s="16"/>
      <c r="L420" s="338" t="s">
        <v>831</v>
      </c>
      <c r="M420" s="8"/>
      <c r="N420" s="8"/>
      <c r="O420" s="8"/>
      <c r="P420" s="339">
        <f>SUM('Таблиця 1'!H22:H26)</f>
        <v>0</v>
      </c>
    </row>
    <row r="421" spans="1:16" ht="16.5">
      <c r="A421" s="22"/>
      <c r="B421" s="1"/>
      <c r="C421" s="23"/>
      <c r="D421" s="1"/>
      <c r="E421" s="24"/>
      <c r="F421" s="1"/>
      <c r="G421" s="8"/>
      <c r="H421" s="8"/>
      <c r="I421" s="8"/>
      <c r="L421" s="340" t="s">
        <v>113</v>
      </c>
      <c r="M421" s="9"/>
      <c r="N421" s="9"/>
      <c r="O421" s="9"/>
      <c r="P421" s="341">
        <f>'Таблиця 1'!H21</f>
        <v>0</v>
      </c>
    </row>
    <row r="422" spans="1:16" ht="16.5">
      <c r="A422" s="25"/>
      <c r="B422" s="26"/>
      <c r="C422" s="27"/>
      <c r="D422" s="26"/>
      <c r="E422" s="24"/>
      <c r="F422" s="1"/>
      <c r="G422" s="8"/>
      <c r="H422" s="8"/>
      <c r="I422" s="8"/>
      <c r="L422" s="338" t="s">
        <v>832</v>
      </c>
      <c r="M422" s="8"/>
      <c r="N422" s="8"/>
      <c r="O422" s="8"/>
      <c r="P422" s="339">
        <f>SUM('Таблиця 1'!I22:I26)</f>
        <v>13</v>
      </c>
    </row>
    <row r="423" spans="1:16" ht="16.5">
      <c r="A423" s="19"/>
      <c r="B423" s="16"/>
      <c r="C423" s="17"/>
      <c r="D423" s="16"/>
      <c r="E423" s="24"/>
      <c r="F423" s="16"/>
      <c r="G423" s="21"/>
      <c r="H423" s="16"/>
      <c r="I423" s="16"/>
      <c r="L423" s="340" t="s">
        <v>113</v>
      </c>
      <c r="M423" s="9"/>
      <c r="N423" s="9"/>
      <c r="O423" s="9"/>
      <c r="P423" s="341">
        <f>'Таблиця 1'!I21</f>
        <v>13</v>
      </c>
    </row>
    <row r="424" spans="1:16" ht="16.5">
      <c r="A424" s="22"/>
      <c r="B424" s="1"/>
      <c r="C424" s="23"/>
      <c r="D424" s="1"/>
      <c r="E424" s="24"/>
      <c r="F424" s="1"/>
      <c r="G424" s="8"/>
      <c r="H424" s="8"/>
      <c r="I424" s="8"/>
      <c r="L424" s="338" t="s">
        <v>833</v>
      </c>
      <c r="M424" s="8"/>
      <c r="N424" s="8"/>
      <c r="O424" s="8"/>
      <c r="P424" s="347">
        <f>SUM('Таблиця 1'!J22:J26)</f>
        <v>13</v>
      </c>
    </row>
    <row r="425" spans="1:16" ht="17.25" thickBot="1">
      <c r="A425" s="25"/>
      <c r="B425" s="26"/>
      <c r="C425" s="27"/>
      <c r="D425" s="26"/>
      <c r="E425" s="24"/>
      <c r="F425" s="1"/>
      <c r="G425" s="8"/>
      <c r="H425" s="8"/>
      <c r="I425" s="8"/>
      <c r="L425" s="342" t="s">
        <v>113</v>
      </c>
      <c r="M425" s="343"/>
      <c r="N425" s="343"/>
      <c r="O425" s="343"/>
      <c r="P425" s="344">
        <f>'Таблиця 1'!J21</f>
        <v>13</v>
      </c>
    </row>
    <row r="426" spans="1:16" ht="16.5">
      <c r="A426" s="19"/>
      <c r="B426" s="16"/>
      <c r="C426" s="17"/>
      <c r="D426" s="16"/>
      <c r="E426" s="24"/>
      <c r="F426" s="16"/>
      <c r="G426" s="21"/>
      <c r="H426" s="16"/>
      <c r="I426" s="16"/>
      <c r="L426" s="338" t="s">
        <v>646</v>
      </c>
      <c r="M426" s="8"/>
      <c r="N426" s="8"/>
      <c r="O426" s="8"/>
      <c r="P426" s="339">
        <f>SUM('Таб 1.1'!F6:K6)</f>
        <v>0</v>
      </c>
    </row>
    <row r="427" spans="1:16" ht="16.5">
      <c r="A427" s="22"/>
      <c r="B427" s="1"/>
      <c r="C427" s="23"/>
      <c r="D427" s="1"/>
      <c r="E427" s="24"/>
      <c r="F427" s="1"/>
      <c r="G427" s="8"/>
      <c r="H427" s="8"/>
      <c r="I427" s="8"/>
      <c r="L427" s="340" t="s">
        <v>647</v>
      </c>
      <c r="M427" s="351"/>
      <c r="N427" s="351"/>
      <c r="O427" s="353"/>
      <c r="P427" s="341">
        <f>'Таб 1.1'!E6</f>
        <v>0</v>
      </c>
    </row>
    <row r="428" spans="1:16" ht="16.5">
      <c r="A428" s="25"/>
      <c r="B428" s="26"/>
      <c r="C428" s="27"/>
      <c r="D428" s="26"/>
      <c r="E428" s="24"/>
      <c r="F428" s="1"/>
      <c r="G428" s="8"/>
      <c r="H428" s="8"/>
      <c r="I428" s="8"/>
      <c r="L428" s="338" t="s">
        <v>648</v>
      </c>
      <c r="M428" s="8"/>
      <c r="N428" s="8"/>
      <c r="O428" s="8"/>
      <c r="P428" s="339">
        <f>SUM('Таб 1.1'!F7:K7)</f>
        <v>0</v>
      </c>
    </row>
    <row r="429" spans="1:16" ht="16.5">
      <c r="A429" s="19"/>
      <c r="B429" s="16"/>
      <c r="C429" s="17"/>
      <c r="D429" s="16"/>
      <c r="E429" s="24"/>
      <c r="F429" s="16"/>
      <c r="G429" s="21"/>
      <c r="H429" s="16"/>
      <c r="I429" s="16"/>
      <c r="L429" s="340" t="s">
        <v>647</v>
      </c>
      <c r="M429" s="351"/>
      <c r="N429" s="351"/>
      <c r="O429" s="353"/>
      <c r="P429" s="341">
        <f>'Таб 1.1'!E7</f>
        <v>0</v>
      </c>
    </row>
    <row r="430" spans="1:16" ht="16.5">
      <c r="A430" s="22"/>
      <c r="B430" s="1"/>
      <c r="C430" s="23"/>
      <c r="D430" s="1"/>
      <c r="E430" s="24"/>
      <c r="F430" s="1"/>
      <c r="G430" s="8"/>
      <c r="H430" s="8"/>
      <c r="I430" s="8"/>
      <c r="L430" s="338" t="s">
        <v>649</v>
      </c>
      <c r="M430" s="8"/>
      <c r="N430" s="8"/>
      <c r="O430" s="8"/>
      <c r="P430" s="339">
        <f>SUM('Таб 1.1'!F8:K8)</f>
        <v>0</v>
      </c>
    </row>
    <row r="431" spans="1:16" ht="16.5">
      <c r="A431" s="25"/>
      <c r="B431" s="26"/>
      <c r="C431" s="27"/>
      <c r="D431" s="26"/>
      <c r="E431" s="24"/>
      <c r="F431" s="1"/>
      <c r="G431" s="8"/>
      <c r="H431" s="8"/>
      <c r="I431" s="8"/>
      <c r="L431" s="340" t="s">
        <v>647</v>
      </c>
      <c r="M431" s="351"/>
      <c r="N431" s="351"/>
      <c r="O431" s="353"/>
      <c r="P431" s="341">
        <f>'Таб 1.1'!E8</f>
        <v>0</v>
      </c>
    </row>
    <row r="432" spans="1:16" ht="16.5">
      <c r="A432" s="19"/>
      <c r="B432" s="16"/>
      <c r="C432" s="17"/>
      <c r="D432" s="16"/>
      <c r="E432" s="24"/>
      <c r="F432" s="16"/>
      <c r="G432" s="21"/>
      <c r="H432" s="16"/>
      <c r="I432" s="16"/>
      <c r="L432" s="338" t="s">
        <v>650</v>
      </c>
      <c r="M432" s="8"/>
      <c r="N432" s="8"/>
      <c r="O432" s="8"/>
      <c r="P432" s="339">
        <f>SUM('Таб 1.1'!F9:K9)</f>
        <v>0</v>
      </c>
    </row>
    <row r="433" spans="1:16" ht="16.5">
      <c r="A433" s="22"/>
      <c r="B433" s="1"/>
      <c r="C433" s="23"/>
      <c r="D433" s="1"/>
      <c r="E433" s="24"/>
      <c r="F433" s="1"/>
      <c r="G433" s="8"/>
      <c r="H433" s="8"/>
      <c r="I433" s="8"/>
      <c r="L433" s="340" t="s">
        <v>647</v>
      </c>
      <c r="M433" s="351"/>
      <c r="N433" s="351"/>
      <c r="O433" s="353"/>
      <c r="P433" s="341">
        <f>'Таб 1.1'!E9</f>
        <v>0</v>
      </c>
    </row>
    <row r="434" spans="1:16" ht="16.5">
      <c r="A434" s="25"/>
      <c r="B434" s="26"/>
      <c r="C434" s="27"/>
      <c r="D434" s="26"/>
      <c r="E434" s="24"/>
      <c r="F434" s="1"/>
      <c r="G434" s="8"/>
      <c r="H434" s="8"/>
      <c r="I434" s="8"/>
      <c r="L434" s="338" t="s">
        <v>651</v>
      </c>
      <c r="M434" s="8"/>
      <c r="N434" s="8"/>
      <c r="O434" s="8"/>
      <c r="P434" s="339">
        <f>SUM('Таб 1.1'!F10:K10)</f>
        <v>0</v>
      </c>
    </row>
    <row r="435" spans="1:16" ht="16.5">
      <c r="A435" s="19"/>
      <c r="B435" s="16"/>
      <c r="C435" s="17"/>
      <c r="D435" s="16"/>
      <c r="E435" s="24"/>
      <c r="F435" s="16"/>
      <c r="G435" s="21"/>
      <c r="H435" s="16"/>
      <c r="I435" s="16"/>
      <c r="L435" s="340" t="s">
        <v>647</v>
      </c>
      <c r="M435" s="351"/>
      <c r="N435" s="351"/>
      <c r="O435" s="353"/>
      <c r="P435" s="341">
        <f>'Таб 1.1'!E10</f>
        <v>0</v>
      </c>
    </row>
    <row r="436" spans="1:16" ht="16.5">
      <c r="A436" s="22"/>
      <c r="B436" s="1"/>
      <c r="C436" s="23"/>
      <c r="D436" s="1"/>
      <c r="E436" s="24"/>
      <c r="F436" s="1"/>
      <c r="G436" s="8"/>
      <c r="H436" s="8"/>
      <c r="I436" s="8"/>
      <c r="L436" s="338" t="s">
        <v>652</v>
      </c>
      <c r="M436" s="8"/>
      <c r="N436" s="8"/>
      <c r="O436" s="8"/>
      <c r="P436" s="339">
        <f>SUM('Таб 1.1'!F11:K11)</f>
        <v>0</v>
      </c>
    </row>
    <row r="437" spans="1:16" ht="16.5">
      <c r="A437" s="25"/>
      <c r="B437" s="26"/>
      <c r="C437" s="27"/>
      <c r="D437" s="26"/>
      <c r="E437" s="24"/>
      <c r="F437" s="1"/>
      <c r="G437" s="8"/>
      <c r="H437" s="8"/>
      <c r="I437" s="8"/>
      <c r="L437" s="340" t="s">
        <v>647</v>
      </c>
      <c r="M437" s="351"/>
      <c r="N437" s="351"/>
      <c r="O437" s="353"/>
      <c r="P437" s="341">
        <f>'Таб 1.1'!E11</f>
        <v>0</v>
      </c>
    </row>
    <row r="438" spans="1:16" ht="16.5">
      <c r="A438" s="19"/>
      <c r="B438" s="16"/>
      <c r="C438" s="17"/>
      <c r="D438" s="16"/>
      <c r="E438" s="24"/>
      <c r="F438" s="16"/>
      <c r="G438" s="21"/>
      <c r="H438" s="16"/>
      <c r="I438" s="16"/>
      <c r="L438" s="338" t="s">
        <v>653</v>
      </c>
      <c r="M438" s="8"/>
      <c r="N438" s="8"/>
      <c r="O438" s="8"/>
      <c r="P438" s="339">
        <f>SUM('Таб 1.1'!F12:K12)</f>
        <v>0</v>
      </c>
    </row>
    <row r="439" spans="1:16" ht="16.5">
      <c r="A439" s="22"/>
      <c r="B439" s="1"/>
      <c r="C439" s="23"/>
      <c r="D439" s="1"/>
      <c r="E439" s="24"/>
      <c r="F439" s="1"/>
      <c r="G439" s="8"/>
      <c r="H439" s="8"/>
      <c r="I439" s="8"/>
      <c r="L439" s="340" t="s">
        <v>647</v>
      </c>
      <c r="M439" s="351"/>
      <c r="N439" s="351"/>
      <c r="O439" s="353"/>
      <c r="P439" s="341">
        <f>'Таб 1.1'!E12</f>
        <v>0</v>
      </c>
    </row>
    <row r="440" spans="1:16" ht="16.5">
      <c r="A440" s="25"/>
      <c r="B440" s="26"/>
      <c r="C440" s="27"/>
      <c r="D440" s="26"/>
      <c r="E440" s="24"/>
      <c r="F440" s="1"/>
      <c r="G440" s="8"/>
      <c r="H440" s="8"/>
      <c r="I440" s="8"/>
      <c r="L440" s="338" t="s">
        <v>654</v>
      </c>
      <c r="M440" s="8"/>
      <c r="N440" s="8"/>
      <c r="O440" s="8"/>
      <c r="P440" s="339">
        <f>SUM('Таб 1.1'!F13:K13)</f>
        <v>0</v>
      </c>
    </row>
    <row r="441" spans="1:16" ht="16.5">
      <c r="A441" s="19"/>
      <c r="B441" s="16"/>
      <c r="C441" s="17"/>
      <c r="D441" s="16"/>
      <c r="E441" s="24"/>
      <c r="F441" s="16"/>
      <c r="G441" s="21"/>
      <c r="H441" s="16"/>
      <c r="I441" s="16"/>
      <c r="L441" s="340" t="s">
        <v>647</v>
      </c>
      <c r="M441" s="351"/>
      <c r="N441" s="351"/>
      <c r="O441" s="353"/>
      <c r="P441" s="341">
        <f>'Таб 1.1'!E13</f>
        <v>0</v>
      </c>
    </row>
    <row r="442" spans="1:16" ht="16.5">
      <c r="A442" s="22"/>
      <c r="B442" s="1"/>
      <c r="C442" s="23"/>
      <c r="D442" s="1"/>
      <c r="E442" s="24"/>
      <c r="F442" s="1"/>
      <c r="G442" s="8"/>
      <c r="H442" s="8"/>
      <c r="I442" s="8"/>
      <c r="L442" s="338" t="s">
        <v>655</v>
      </c>
      <c r="M442" s="8"/>
      <c r="N442" s="8"/>
      <c r="O442" s="8"/>
      <c r="P442" s="339">
        <f>SUM('Таб 1.1'!F14:K14)</f>
        <v>0</v>
      </c>
    </row>
    <row r="443" spans="1:16" ht="16.5">
      <c r="A443" s="25"/>
      <c r="B443" s="26"/>
      <c r="C443" s="27"/>
      <c r="D443" s="26"/>
      <c r="E443" s="24"/>
      <c r="F443" s="1"/>
      <c r="G443" s="8"/>
      <c r="H443" s="8"/>
      <c r="I443" s="8"/>
      <c r="L443" s="340" t="s">
        <v>647</v>
      </c>
      <c r="M443" s="351"/>
      <c r="N443" s="351"/>
      <c r="O443" s="353"/>
      <c r="P443" s="341">
        <f>'Таб 1.1'!E14</f>
        <v>0</v>
      </c>
    </row>
    <row r="444" spans="1:16" ht="16.5">
      <c r="A444" s="19"/>
      <c r="B444" s="16"/>
      <c r="C444" s="17"/>
      <c r="D444" s="16"/>
      <c r="E444" s="24"/>
      <c r="F444" s="16"/>
      <c r="G444" s="21"/>
      <c r="H444" s="16"/>
      <c r="I444" s="16"/>
      <c r="L444" s="338" t="s">
        <v>656</v>
      </c>
      <c r="M444" s="8"/>
      <c r="N444" s="8"/>
      <c r="O444" s="8"/>
      <c r="P444" s="339">
        <f>SUM('Таб 1.1'!F15:K15)</f>
        <v>0</v>
      </c>
    </row>
    <row r="445" spans="1:16" ht="16.5">
      <c r="A445" s="22"/>
      <c r="B445" s="1"/>
      <c r="C445" s="23"/>
      <c r="D445" s="1"/>
      <c r="E445" s="24"/>
      <c r="F445" s="1"/>
      <c r="G445" s="8"/>
      <c r="H445" s="8"/>
      <c r="I445" s="8"/>
      <c r="L445" s="340" t="s">
        <v>647</v>
      </c>
      <c r="M445" s="351"/>
      <c r="N445" s="351"/>
      <c r="O445" s="353"/>
      <c r="P445" s="341">
        <f>'Таб 1.1'!E15</f>
        <v>0</v>
      </c>
    </row>
    <row r="446" spans="1:16" ht="16.5">
      <c r="A446" s="25"/>
      <c r="B446" s="26"/>
      <c r="C446" s="27"/>
      <c r="D446" s="26"/>
      <c r="E446" s="24"/>
      <c r="F446" s="1"/>
      <c r="G446" s="8"/>
      <c r="H446" s="8"/>
      <c r="I446" s="8"/>
      <c r="L446" s="338" t="s">
        <v>657</v>
      </c>
      <c r="M446" s="8"/>
      <c r="N446" s="8"/>
      <c r="O446" s="8"/>
      <c r="P446" s="339">
        <f>SUM('Таб 1.1'!F16:K16)</f>
        <v>0</v>
      </c>
    </row>
    <row r="447" spans="1:16" ht="16.5">
      <c r="A447" s="19"/>
      <c r="B447" s="16"/>
      <c r="C447" s="17"/>
      <c r="D447" s="16"/>
      <c r="E447" s="24"/>
      <c r="F447" s="16"/>
      <c r="G447" s="21"/>
      <c r="H447" s="16"/>
      <c r="I447" s="16"/>
      <c r="L447" s="340" t="s">
        <v>647</v>
      </c>
      <c r="M447" s="351"/>
      <c r="N447" s="351"/>
      <c r="O447" s="353"/>
      <c r="P447" s="341">
        <f>'Таб 1.1'!E16</f>
        <v>0</v>
      </c>
    </row>
    <row r="448" spans="1:16" ht="16.5">
      <c r="A448" s="22"/>
      <c r="B448" s="1"/>
      <c r="C448" s="23"/>
      <c r="D448" s="1"/>
      <c r="E448" s="24"/>
      <c r="F448" s="1"/>
      <c r="G448" s="8"/>
      <c r="H448" s="8"/>
      <c r="I448" s="8"/>
      <c r="L448" s="338" t="s">
        <v>658</v>
      </c>
      <c r="M448" s="8"/>
      <c r="N448" s="8"/>
      <c r="O448" s="8"/>
      <c r="P448" s="339">
        <f>SUM('Таб 1.1'!F17:K17)</f>
        <v>0</v>
      </c>
    </row>
    <row r="449" spans="1:16" ht="16.5">
      <c r="A449" s="25"/>
      <c r="B449" s="26"/>
      <c r="C449" s="27"/>
      <c r="D449" s="26"/>
      <c r="E449" s="24"/>
      <c r="F449" s="1"/>
      <c r="G449" s="8"/>
      <c r="H449" s="8"/>
      <c r="I449" s="8"/>
      <c r="L449" s="340" t="s">
        <v>647</v>
      </c>
      <c r="M449" s="351"/>
      <c r="N449" s="351"/>
      <c r="O449" s="353"/>
      <c r="P449" s="341">
        <f>'Таб 1.1'!E17</f>
        <v>0</v>
      </c>
    </row>
    <row r="450" spans="1:16" ht="16.5">
      <c r="A450" s="19"/>
      <c r="B450" s="16"/>
      <c r="C450" s="17"/>
      <c r="D450" s="16"/>
      <c r="E450" s="24"/>
      <c r="F450" s="16"/>
      <c r="G450" s="21"/>
      <c r="H450" s="16"/>
      <c r="I450" s="16"/>
      <c r="L450" s="338" t="s">
        <v>659</v>
      </c>
      <c r="M450" s="8"/>
      <c r="N450" s="8"/>
      <c r="O450" s="8"/>
      <c r="P450" s="339">
        <f>SUM('Таб 1.1'!F18:K18)</f>
        <v>0</v>
      </c>
    </row>
    <row r="451" spans="1:16" ht="16.5">
      <c r="A451" s="22"/>
      <c r="B451" s="1"/>
      <c r="C451" s="23"/>
      <c r="D451" s="1"/>
      <c r="E451" s="24"/>
      <c r="F451" s="1"/>
      <c r="G451" s="8"/>
      <c r="H451" s="8"/>
      <c r="I451" s="8"/>
      <c r="L451" s="340" t="s">
        <v>647</v>
      </c>
      <c r="M451" s="351"/>
      <c r="N451" s="351"/>
      <c r="O451" s="353"/>
      <c r="P451" s="341">
        <f>'Таб 1.1'!E18</f>
        <v>0</v>
      </c>
    </row>
    <row r="452" spans="1:16" ht="16.5">
      <c r="A452" s="25"/>
      <c r="B452" s="26"/>
      <c r="C452" s="27"/>
      <c r="D452" s="26"/>
      <c r="E452" s="24"/>
      <c r="F452" s="1"/>
      <c r="G452" s="8"/>
      <c r="H452" s="8"/>
      <c r="I452" s="8"/>
      <c r="L452" s="338" t="s">
        <v>660</v>
      </c>
      <c r="M452" s="8"/>
      <c r="N452" s="8"/>
      <c r="O452" s="8"/>
      <c r="P452" s="339">
        <f>SUM('Таб 1.1'!F19:K19)</f>
        <v>0</v>
      </c>
    </row>
    <row r="453" spans="1:16" ht="16.5">
      <c r="A453" s="19"/>
      <c r="B453" s="16"/>
      <c r="C453" s="17"/>
      <c r="D453" s="16"/>
      <c r="E453" s="24"/>
      <c r="F453" s="16"/>
      <c r="G453" s="21"/>
      <c r="H453" s="16"/>
      <c r="I453" s="16"/>
      <c r="L453" s="340" t="s">
        <v>647</v>
      </c>
      <c r="M453" s="351"/>
      <c r="N453" s="351"/>
      <c r="O453" s="353"/>
      <c r="P453" s="341">
        <f>'Таб 1.1'!E19</f>
        <v>0</v>
      </c>
    </row>
    <row r="454" spans="1:16" ht="16.5">
      <c r="A454" s="22"/>
      <c r="B454" s="1"/>
      <c r="C454" s="23"/>
      <c r="D454" s="1"/>
      <c r="E454" s="24"/>
      <c r="F454" s="1"/>
      <c r="G454" s="8"/>
      <c r="H454" s="8"/>
      <c r="I454" s="8"/>
      <c r="L454" s="338" t="s">
        <v>661</v>
      </c>
      <c r="M454" s="8"/>
      <c r="N454" s="8"/>
      <c r="O454" s="8"/>
      <c r="P454" s="339">
        <f>SUM('Таб 1.1'!F20:K20)</f>
        <v>0</v>
      </c>
    </row>
    <row r="455" spans="1:16" ht="16.5">
      <c r="A455" s="19"/>
      <c r="B455" s="16"/>
      <c r="C455" s="17"/>
      <c r="D455" s="16"/>
      <c r="E455" s="20"/>
      <c r="F455" s="16"/>
      <c r="G455" s="21"/>
      <c r="H455" s="16"/>
      <c r="I455" s="16"/>
      <c r="L455" s="340" t="s">
        <v>647</v>
      </c>
      <c r="M455" s="351"/>
      <c r="N455" s="351"/>
      <c r="O455" s="353"/>
      <c r="P455" s="341">
        <f>'Таб 1.1'!E20</f>
        <v>0</v>
      </c>
    </row>
    <row r="456" spans="1:16">
      <c r="L456" s="338" t="s">
        <v>662</v>
      </c>
      <c r="M456" s="8"/>
      <c r="N456" s="8"/>
      <c r="O456" s="8"/>
      <c r="P456" s="339">
        <f>SUM('Таб 1.1'!F21:K21)</f>
        <v>0</v>
      </c>
    </row>
    <row r="457" spans="1:16" ht="13.5">
      <c r="L457" s="340" t="s">
        <v>647</v>
      </c>
      <c r="M457" s="351"/>
      <c r="N457" s="351"/>
      <c r="O457" s="353"/>
      <c r="P457" s="341">
        <f>'Таб 1.1'!E21</f>
        <v>0</v>
      </c>
    </row>
    <row r="458" spans="1:16">
      <c r="L458" s="338" t="s">
        <v>663</v>
      </c>
      <c r="M458" s="8"/>
      <c r="N458" s="8"/>
      <c r="O458" s="8"/>
      <c r="P458" s="339">
        <f>SUM('Таб 1.1'!F22:K22)</f>
        <v>0</v>
      </c>
    </row>
    <row r="459" spans="1:16" ht="13.5">
      <c r="L459" s="340" t="s">
        <v>647</v>
      </c>
      <c r="M459" s="351"/>
      <c r="N459" s="351"/>
      <c r="O459" s="353"/>
      <c r="P459" s="341">
        <f>'Таб 1.1'!E22</f>
        <v>0</v>
      </c>
    </row>
    <row r="460" spans="1:16">
      <c r="L460" s="338" t="s">
        <v>664</v>
      </c>
      <c r="M460" s="8"/>
      <c r="N460" s="8"/>
      <c r="O460" s="8"/>
      <c r="P460" s="339">
        <f>SUM('Таб 1.1'!F23:K23)</f>
        <v>0</v>
      </c>
    </row>
    <row r="461" spans="1:16" ht="13.5">
      <c r="L461" s="340" t="s">
        <v>647</v>
      </c>
      <c r="M461" s="351"/>
      <c r="N461" s="351"/>
      <c r="O461" s="353"/>
      <c r="P461" s="341">
        <f>'Таб 1.1'!E23</f>
        <v>0</v>
      </c>
    </row>
    <row r="462" spans="1:16">
      <c r="L462" s="338" t="s">
        <v>665</v>
      </c>
      <c r="M462" s="8"/>
      <c r="N462" s="8"/>
      <c r="O462" s="8"/>
      <c r="P462" s="339">
        <f>SUM('Таб 1.1'!F24:K24)</f>
        <v>0</v>
      </c>
    </row>
    <row r="463" spans="1:16" ht="13.5">
      <c r="L463" s="340" t="s">
        <v>647</v>
      </c>
      <c r="M463" s="351"/>
      <c r="N463" s="351"/>
      <c r="O463" s="353"/>
      <c r="P463" s="341">
        <f>'Таб 1.1'!E24</f>
        <v>0</v>
      </c>
    </row>
    <row r="464" spans="1:16">
      <c r="L464" s="338" t="s">
        <v>666</v>
      </c>
      <c r="M464" s="8"/>
      <c r="N464" s="8"/>
      <c r="O464" s="8"/>
      <c r="P464" s="339">
        <f>SUM('Таб 1.1'!F25:K25)</f>
        <v>0</v>
      </c>
    </row>
    <row r="465" spans="12:16" ht="13.5">
      <c r="L465" s="340" t="s">
        <v>647</v>
      </c>
      <c r="M465" s="351"/>
      <c r="N465" s="351"/>
      <c r="O465" s="353"/>
      <c r="P465" s="341">
        <f>'Таб 1.1'!E25</f>
        <v>0</v>
      </c>
    </row>
    <row r="466" spans="12:16">
      <c r="L466" s="338" t="s">
        <v>667</v>
      </c>
      <c r="M466" s="8"/>
      <c r="N466" s="8"/>
      <c r="O466" s="8"/>
      <c r="P466" s="339">
        <f>SUM('Таб 1.1'!F26:K26)</f>
        <v>0</v>
      </c>
    </row>
    <row r="467" spans="12:16" ht="13.5">
      <c r="L467" s="340" t="s">
        <v>647</v>
      </c>
      <c r="M467" s="351"/>
      <c r="N467" s="351"/>
      <c r="O467" s="353"/>
      <c r="P467" s="341">
        <f>'Таб 1.1'!E26</f>
        <v>0</v>
      </c>
    </row>
    <row r="468" spans="12:16">
      <c r="L468" s="338" t="s">
        <v>668</v>
      </c>
      <c r="M468" s="8"/>
      <c r="N468" s="8"/>
      <c r="O468" s="8"/>
      <c r="P468" s="339">
        <f>SUM('Таб 1.1'!F27:K27)</f>
        <v>0</v>
      </c>
    </row>
    <row r="469" spans="12:16" ht="13.5">
      <c r="L469" s="340" t="s">
        <v>647</v>
      </c>
      <c r="M469" s="351"/>
      <c r="N469" s="351"/>
      <c r="O469" s="353"/>
      <c r="P469" s="341">
        <f>'Таб 1.1'!E27</f>
        <v>0</v>
      </c>
    </row>
    <row r="470" spans="12:16">
      <c r="L470" s="338" t="s">
        <v>669</v>
      </c>
      <c r="M470" s="8"/>
      <c r="N470" s="8"/>
      <c r="O470" s="8"/>
      <c r="P470" s="339">
        <f>SUM('Таб 1.1'!F28:K28)</f>
        <v>0</v>
      </c>
    </row>
    <row r="471" spans="12:16" ht="13.5">
      <c r="L471" s="340" t="s">
        <v>647</v>
      </c>
      <c r="M471" s="351"/>
      <c r="N471" s="351"/>
      <c r="O471" s="353"/>
      <c r="P471" s="341">
        <f>'Таб 1.1'!E28</f>
        <v>0</v>
      </c>
    </row>
    <row r="472" spans="12:16">
      <c r="L472" s="338" t="s">
        <v>670</v>
      </c>
      <c r="M472" s="8"/>
      <c r="N472" s="8"/>
      <c r="O472" s="8"/>
      <c r="P472" s="339">
        <f>SUM('Таб 1.1'!F29:K29)</f>
        <v>0</v>
      </c>
    </row>
    <row r="473" spans="12:16" ht="13.5">
      <c r="L473" s="340" t="s">
        <v>647</v>
      </c>
      <c r="M473" s="351"/>
      <c r="N473" s="351"/>
      <c r="O473" s="353"/>
      <c r="P473" s="341">
        <f>'Таб 1.1'!E29</f>
        <v>0</v>
      </c>
    </row>
    <row r="474" spans="12:16">
      <c r="L474" s="338" t="s">
        <v>671</v>
      </c>
      <c r="M474" s="8"/>
      <c r="N474" s="8"/>
      <c r="O474" s="8"/>
      <c r="P474" s="339">
        <f>SUM('Таб 1.1'!F30:K30)</f>
        <v>0</v>
      </c>
    </row>
    <row r="475" spans="12:16" ht="13.5">
      <c r="L475" s="340" t="s">
        <v>647</v>
      </c>
      <c r="M475" s="351"/>
      <c r="N475" s="351"/>
      <c r="O475" s="353"/>
      <c r="P475" s="341">
        <f>'Таб 1.1'!E30</f>
        <v>0</v>
      </c>
    </row>
    <row r="476" spans="12:16">
      <c r="L476" s="338" t="s">
        <v>672</v>
      </c>
      <c r="M476" s="8"/>
      <c r="N476" s="8"/>
      <c r="O476" s="8"/>
      <c r="P476" s="339">
        <f>SUM('Таб 1.1'!F31:K31)</f>
        <v>0</v>
      </c>
    </row>
    <row r="477" spans="12:16" ht="13.5">
      <c r="L477" s="340" t="s">
        <v>647</v>
      </c>
      <c r="M477" s="351"/>
      <c r="N477" s="351"/>
      <c r="O477" s="353"/>
      <c r="P477" s="341">
        <f>'Таб 1.1'!E31</f>
        <v>0</v>
      </c>
    </row>
    <row r="478" spans="12:16">
      <c r="L478" s="338" t="s">
        <v>673</v>
      </c>
      <c r="M478" s="8"/>
      <c r="N478" s="8"/>
      <c r="O478" s="8"/>
      <c r="P478" s="339">
        <f>SUM('Таб 1.1'!F32:K32)</f>
        <v>0</v>
      </c>
    </row>
    <row r="479" spans="12:16" ht="14.25" thickBot="1">
      <c r="L479" s="342" t="s">
        <v>647</v>
      </c>
      <c r="M479" s="352"/>
      <c r="N479" s="352"/>
      <c r="O479" s="354"/>
      <c r="P479" s="344">
        <f>'Таб 1.1'!E32</f>
        <v>0</v>
      </c>
    </row>
    <row r="480" spans="12:16" ht="13.5">
      <c r="L480" s="338" t="s">
        <v>677</v>
      </c>
      <c r="M480" s="350"/>
      <c r="N480" s="350"/>
      <c r="O480" s="16"/>
      <c r="P480" s="339">
        <f>'Таблиця 1'!E42+'Таблиця 1'!G42+'Таблиця 1'!I42+'Таблиця 1'!E57</f>
        <v>356</v>
      </c>
    </row>
    <row r="481" spans="11:16" ht="14.25" thickBot="1">
      <c r="L481" s="342" t="s">
        <v>114</v>
      </c>
      <c r="M481" s="352"/>
      <c r="N481" s="352"/>
      <c r="O481" s="343"/>
      <c r="P481" s="344">
        <f>'Таб 2-3'!G36</f>
        <v>356</v>
      </c>
    </row>
    <row r="482" spans="11:16" ht="13.5">
      <c r="L482" s="338" t="s">
        <v>115</v>
      </c>
      <c r="M482" s="350"/>
      <c r="N482" s="350"/>
      <c r="O482" s="16"/>
      <c r="P482" s="339">
        <f>SUM('Таб 2-3'!G38:G40)</f>
        <v>5</v>
      </c>
    </row>
    <row r="483" spans="11:16" ht="13.5">
      <c r="L483" s="340" t="s">
        <v>411</v>
      </c>
      <c r="M483" s="351"/>
      <c r="N483" s="351"/>
      <c r="O483" s="9"/>
      <c r="P483" s="341">
        <f>'Таб 2-3'!G37</f>
        <v>5</v>
      </c>
    </row>
    <row r="484" spans="11:16" ht="13.5">
      <c r="L484" s="338" t="s">
        <v>557</v>
      </c>
      <c r="M484" s="350"/>
      <c r="N484" s="350"/>
      <c r="O484" s="16"/>
      <c r="P484" s="339">
        <f>'Таблиця 1'!J42</f>
        <v>75</v>
      </c>
    </row>
    <row r="485" spans="11:16" ht="14.25" thickBot="1">
      <c r="L485" s="342" t="s">
        <v>119</v>
      </c>
      <c r="M485" s="352"/>
      <c r="N485" s="352"/>
      <c r="O485" s="343"/>
      <c r="P485" s="344">
        <f>SUM('Таб 4-6'!E4:E6)</f>
        <v>75</v>
      </c>
    </row>
    <row r="486" spans="11:16" ht="15.75">
      <c r="K486" s="7" t="s">
        <v>491</v>
      </c>
      <c r="L486" s="338" t="s">
        <v>371</v>
      </c>
      <c r="M486" s="8"/>
      <c r="N486" s="8"/>
      <c r="O486" s="8"/>
      <c r="P486" s="339">
        <f>'Таб 2-3'!G4+'Таб 2-3'!G5</f>
        <v>1345</v>
      </c>
    </row>
    <row r="487" spans="11:16" ht="14.25" thickBot="1">
      <c r="L487" s="342" t="s">
        <v>20</v>
      </c>
      <c r="M487" s="352"/>
      <c r="N487" s="352"/>
      <c r="O487" s="354"/>
      <c r="P487" s="344">
        <f>'Таб 2-3'!G8+'Таб 2-3'!G18+'Таб 2-3'!G19+'Таб 2-3'!G20+'Таб 2-3'!G24</f>
        <v>1345</v>
      </c>
    </row>
    <row r="488" spans="11:16">
      <c r="L488" s="355" t="s">
        <v>21</v>
      </c>
      <c r="M488" s="8"/>
      <c r="N488" s="8"/>
      <c r="O488" s="8"/>
      <c r="P488" s="339">
        <f>'Таб 2-3'!G11+'Таб 2-3'!G14+'Таб 2-3'!G15+'Таб 2-3'!G16</f>
        <v>358</v>
      </c>
    </row>
    <row r="489" spans="11:16" ht="14.25" thickBot="1">
      <c r="L489" s="356" t="s">
        <v>192</v>
      </c>
      <c r="M489" s="352"/>
      <c r="N489" s="352"/>
      <c r="O489" s="354"/>
      <c r="P489" s="344">
        <f>'Таб 2-3'!G8</f>
        <v>358</v>
      </c>
    </row>
    <row r="490" spans="11:16">
      <c r="L490" s="338" t="s">
        <v>22</v>
      </c>
      <c r="M490" s="8"/>
      <c r="N490" s="8"/>
      <c r="O490" s="8"/>
      <c r="P490" s="339">
        <f>SUM('Таб 2-3'!G21:G23)</f>
        <v>283</v>
      </c>
    </row>
    <row r="491" spans="11:16" ht="14.25" thickBot="1">
      <c r="L491" s="342" t="s">
        <v>23</v>
      </c>
      <c r="M491" s="352"/>
      <c r="N491" s="352"/>
      <c r="O491" s="354"/>
      <c r="P491" s="344">
        <f>'Таб 2-3'!G20</f>
        <v>283</v>
      </c>
    </row>
    <row r="492" spans="11:16">
      <c r="L492" s="345" t="s">
        <v>674</v>
      </c>
      <c r="M492" s="8"/>
      <c r="N492" s="8"/>
      <c r="O492" s="8"/>
      <c r="P492" s="339">
        <f>'Таб 2-3'!G6</f>
        <v>284</v>
      </c>
    </row>
    <row r="493" spans="11:16" ht="14.25" thickBot="1">
      <c r="L493" s="348" t="s">
        <v>189</v>
      </c>
      <c r="M493" s="352"/>
      <c r="N493" s="352"/>
      <c r="O493" s="354"/>
      <c r="P493" s="344">
        <f>'Таб 2-3'!G5</f>
        <v>1076</v>
      </c>
    </row>
    <row r="494" spans="11:16">
      <c r="L494" s="345" t="s">
        <v>675</v>
      </c>
      <c r="M494" s="8"/>
      <c r="N494" s="8"/>
      <c r="O494" s="8"/>
      <c r="P494" s="339">
        <f>'Таб 2-3'!G7</f>
        <v>9</v>
      </c>
    </row>
    <row r="495" spans="11:16" ht="14.25" thickBot="1">
      <c r="L495" s="348" t="s">
        <v>189</v>
      </c>
      <c r="M495" s="352"/>
      <c r="N495" s="352"/>
      <c r="O495" s="354"/>
      <c r="P495" s="344">
        <f>'Таб 2-3'!G5</f>
        <v>1076</v>
      </c>
    </row>
    <row r="496" spans="11:16">
      <c r="L496" s="345" t="s">
        <v>112</v>
      </c>
      <c r="M496" s="8"/>
      <c r="N496" s="8"/>
      <c r="O496" s="8"/>
      <c r="P496" s="339">
        <f>'Таб 2-3'!G9</f>
        <v>142</v>
      </c>
    </row>
    <row r="497" spans="12:16" ht="14.25" thickBot="1">
      <c r="L497" s="348" t="s">
        <v>192</v>
      </c>
      <c r="M497" s="352"/>
      <c r="N497" s="352"/>
      <c r="O497" s="354"/>
      <c r="P497" s="344">
        <f>'Таб 2-3'!G8</f>
        <v>358</v>
      </c>
    </row>
    <row r="498" spans="12:16">
      <c r="L498" s="345" t="s">
        <v>24</v>
      </c>
      <c r="M498" s="8"/>
      <c r="N498" s="8"/>
      <c r="O498" s="8"/>
      <c r="P498" s="339">
        <f>'Таб 2-3'!G10</f>
        <v>6</v>
      </c>
    </row>
    <row r="499" spans="12:16" ht="14.25" thickBot="1">
      <c r="L499" s="348" t="s">
        <v>192</v>
      </c>
      <c r="M499" s="352"/>
      <c r="N499" s="352"/>
      <c r="O499" s="354"/>
      <c r="P499" s="344">
        <f>'Таб 2-3'!G8</f>
        <v>358</v>
      </c>
    </row>
    <row r="500" spans="12:16">
      <c r="L500" s="345" t="s">
        <v>25</v>
      </c>
      <c r="M500" s="8"/>
      <c r="N500" s="8"/>
      <c r="O500" s="8"/>
      <c r="P500" s="339">
        <f>SUM('Таб 2-3'!G12:G13)</f>
        <v>76</v>
      </c>
    </row>
    <row r="501" spans="12:16" ht="14.25" thickBot="1">
      <c r="L501" s="348" t="s">
        <v>26</v>
      </c>
      <c r="M501" s="352"/>
      <c r="N501" s="352"/>
      <c r="O501" s="354"/>
      <c r="P501" s="344">
        <f>'Таб 2-3'!G11</f>
        <v>275</v>
      </c>
    </row>
    <row r="502" spans="12:16">
      <c r="L502" s="345" t="s">
        <v>27</v>
      </c>
      <c r="M502" s="8"/>
      <c r="N502" s="8"/>
      <c r="O502" s="8"/>
      <c r="P502" s="339">
        <f>'Таб 2-3'!G17</f>
        <v>11</v>
      </c>
    </row>
    <row r="503" spans="12:16" ht="14.25" thickBot="1">
      <c r="L503" s="348" t="s">
        <v>28</v>
      </c>
      <c r="M503" s="352"/>
      <c r="N503" s="352"/>
      <c r="O503" s="354"/>
      <c r="P503" s="344">
        <f>'Таб 2-3'!G16</f>
        <v>78</v>
      </c>
    </row>
    <row r="504" spans="12:16">
      <c r="L504" s="345" t="s">
        <v>29</v>
      </c>
      <c r="M504" s="8"/>
      <c r="N504" s="8"/>
      <c r="O504" s="8"/>
      <c r="P504" s="339">
        <f>'Таб 2-3'!G25</f>
        <v>53</v>
      </c>
    </row>
    <row r="505" spans="12:16" ht="14.25" thickBot="1">
      <c r="L505" s="348" t="s">
        <v>30</v>
      </c>
      <c r="M505" s="352"/>
      <c r="N505" s="352"/>
      <c r="O505" s="354"/>
      <c r="P505" s="344">
        <f>'Таб 2-3'!G24</f>
        <v>603</v>
      </c>
    </row>
    <row r="506" spans="12:16">
      <c r="L506" s="345" t="s">
        <v>31</v>
      </c>
      <c r="M506" s="8"/>
      <c r="N506" s="8"/>
      <c r="O506" s="8"/>
      <c r="P506" s="339">
        <f>SUM('Таб 2-3'!G26:G27)</f>
        <v>8</v>
      </c>
    </row>
    <row r="507" spans="12:16" ht="14.25" thickBot="1">
      <c r="L507" s="348" t="s">
        <v>32</v>
      </c>
      <c r="M507" s="352"/>
      <c r="N507" s="352"/>
      <c r="O507" s="354"/>
      <c r="P507" s="344">
        <f>'Таб 2-3'!G25</f>
        <v>53</v>
      </c>
    </row>
    <row r="508" spans="12:16">
      <c r="L508" s="345" t="s">
        <v>33</v>
      </c>
      <c r="M508" s="8"/>
      <c r="N508" s="8"/>
      <c r="O508" s="8"/>
      <c r="P508" s="339">
        <f>SUM('Таб 2-3'!G29:G30)</f>
        <v>5</v>
      </c>
    </row>
    <row r="509" spans="12:16" ht="14.25" thickBot="1">
      <c r="L509" s="348" t="s">
        <v>34</v>
      </c>
      <c r="M509" s="352"/>
      <c r="N509" s="352"/>
      <c r="O509" s="354"/>
      <c r="P509" s="344">
        <f>'Таб 2-3'!G28</f>
        <v>13</v>
      </c>
    </row>
    <row r="510" spans="12:16">
      <c r="L510" s="345" t="s">
        <v>558</v>
      </c>
      <c r="M510" s="8"/>
      <c r="N510" s="8"/>
      <c r="O510" s="8"/>
      <c r="P510" s="339">
        <f>'Таблиця 1'!E42</f>
        <v>273</v>
      </c>
    </row>
    <row r="511" spans="12:16" ht="13.5">
      <c r="L511" s="346" t="s">
        <v>35</v>
      </c>
      <c r="M511" s="351"/>
      <c r="N511" s="351"/>
      <c r="O511" s="353"/>
      <c r="P511" s="341">
        <f>'Таб 2-3'!G11</f>
        <v>275</v>
      </c>
    </row>
    <row r="512" spans="12:16">
      <c r="L512" s="345" t="s">
        <v>676</v>
      </c>
      <c r="M512" s="8"/>
      <c r="N512" s="8"/>
      <c r="O512" s="8"/>
      <c r="P512" s="339">
        <f>'Таблиця 1'!E57</f>
        <v>1</v>
      </c>
    </row>
    <row r="513" spans="11:16" ht="13.5">
      <c r="L513" s="346" t="s">
        <v>751</v>
      </c>
      <c r="M513" s="351"/>
      <c r="N513" s="351"/>
      <c r="O513" s="353"/>
      <c r="P513" s="341">
        <f>'Таб 2-3'!G14</f>
        <v>1</v>
      </c>
    </row>
    <row r="514" spans="11:16">
      <c r="L514" s="345" t="s">
        <v>559</v>
      </c>
      <c r="M514" s="8"/>
      <c r="N514" s="8"/>
      <c r="O514" s="8"/>
      <c r="P514" s="339">
        <f>'Таблиця 1'!G42</f>
        <v>4</v>
      </c>
    </row>
    <row r="515" spans="11:16" ht="13.5">
      <c r="L515" s="346" t="s">
        <v>399</v>
      </c>
      <c r="M515" s="351"/>
      <c r="N515" s="351"/>
      <c r="O515" s="353"/>
      <c r="P515" s="341">
        <f>'Таб 2-3'!G15</f>
        <v>4</v>
      </c>
    </row>
    <row r="516" spans="11:16">
      <c r="L516" s="345" t="s">
        <v>560</v>
      </c>
      <c r="M516" s="8"/>
      <c r="N516" s="8"/>
      <c r="O516" s="8"/>
      <c r="P516" s="339">
        <f>'Таблиця 1'!I42</f>
        <v>78</v>
      </c>
    </row>
    <row r="517" spans="11:16" ht="14.25" thickBot="1">
      <c r="L517" s="348" t="s">
        <v>36</v>
      </c>
      <c r="M517" s="352"/>
      <c r="N517" s="352"/>
      <c r="O517" s="354"/>
      <c r="P517" s="344">
        <f>'Таб 2-3'!G16</f>
        <v>78</v>
      </c>
    </row>
    <row r="518" spans="11:16" ht="15.75">
      <c r="K518" s="7" t="s">
        <v>402</v>
      </c>
      <c r="L518" s="345" t="s">
        <v>116</v>
      </c>
      <c r="M518" s="8"/>
      <c r="N518" s="8"/>
      <c r="O518" s="8"/>
      <c r="P518" s="339">
        <f>'Таб 2-3'!G37</f>
        <v>5</v>
      </c>
    </row>
    <row r="519" spans="11:16" ht="13.5">
      <c r="L519" s="346" t="s">
        <v>409</v>
      </c>
      <c r="M519" s="351"/>
      <c r="N519" s="351"/>
      <c r="O519" s="353"/>
      <c r="P519" s="341">
        <f>'Таб 2-3'!G36</f>
        <v>356</v>
      </c>
    </row>
    <row r="520" spans="11:16" ht="13.5">
      <c r="L520" s="345" t="s">
        <v>117</v>
      </c>
      <c r="M520" s="350"/>
      <c r="N520" s="350"/>
      <c r="O520" s="16"/>
      <c r="P520" s="357">
        <f>'Таб 2-3'!G37</f>
        <v>5</v>
      </c>
    </row>
    <row r="521" spans="11:16" ht="14.25" thickBot="1">
      <c r="L521" s="348" t="s">
        <v>678</v>
      </c>
      <c r="M521" s="352"/>
      <c r="N521" s="352"/>
      <c r="O521" s="343"/>
      <c r="P521" s="358">
        <f>'Таб 2-3'!G10</f>
        <v>6</v>
      </c>
    </row>
    <row r="522" spans="11:16" ht="15.75">
      <c r="K522" s="7" t="s">
        <v>403</v>
      </c>
      <c r="L522" s="345" t="s">
        <v>118</v>
      </c>
      <c r="M522" s="350"/>
      <c r="N522" s="350"/>
      <c r="O522" s="16"/>
      <c r="P522" s="339">
        <f>SUM('Таб 4-6'!E4:E11)</f>
        <v>78</v>
      </c>
    </row>
    <row r="523" spans="11:16" ht="14.25" thickBot="1">
      <c r="L523" s="348" t="s">
        <v>561</v>
      </c>
      <c r="M523" s="352"/>
      <c r="N523" s="352"/>
      <c r="O523" s="343"/>
      <c r="P523" s="358">
        <f>'Таблиця 1'!I42</f>
        <v>78</v>
      </c>
    </row>
    <row r="524" spans="11:16" ht="15.75">
      <c r="K524" s="7" t="s">
        <v>404</v>
      </c>
      <c r="L524" s="345" t="s">
        <v>120</v>
      </c>
      <c r="M524" s="8"/>
      <c r="N524" s="8"/>
      <c r="O524" s="8"/>
      <c r="P524" s="339">
        <f>SUM('Таб 4-6'!E18:E19)</f>
        <v>0</v>
      </c>
    </row>
    <row r="525" spans="11:16" ht="13.5">
      <c r="L525" s="346" t="s">
        <v>191</v>
      </c>
      <c r="M525" s="351"/>
      <c r="N525" s="351"/>
      <c r="O525" s="353"/>
      <c r="P525" s="341">
        <f>'Таб 4-6'!E17</f>
        <v>1</v>
      </c>
    </row>
    <row r="526" spans="11:16">
      <c r="L526" s="345" t="s">
        <v>37</v>
      </c>
      <c r="M526" s="8"/>
      <c r="N526" s="8"/>
      <c r="O526" s="8"/>
      <c r="P526" s="339">
        <f>'Таб 4-6'!E21</f>
        <v>0</v>
      </c>
    </row>
    <row r="527" spans="11:16" ht="13.5">
      <c r="L527" s="346" t="s">
        <v>748</v>
      </c>
      <c r="M527" s="351"/>
      <c r="N527" s="351"/>
      <c r="O527" s="353"/>
      <c r="P527" s="341">
        <f>'Таб 4-6'!E20</f>
        <v>0</v>
      </c>
    </row>
    <row r="528" spans="11:16">
      <c r="L528" s="345" t="s">
        <v>38</v>
      </c>
      <c r="M528" s="8"/>
      <c r="N528" s="8"/>
      <c r="O528" s="8"/>
      <c r="P528" s="339">
        <f>SUM('Таб 4-6'!E23:E24)</f>
        <v>0</v>
      </c>
    </row>
    <row r="529" spans="11:16" ht="13.5">
      <c r="L529" s="346" t="s">
        <v>39</v>
      </c>
      <c r="M529" s="351"/>
      <c r="N529" s="351"/>
      <c r="O529" s="353"/>
      <c r="P529" s="341">
        <f>'Таб 4-6'!E22</f>
        <v>0</v>
      </c>
    </row>
    <row r="530" spans="11:16">
      <c r="L530" s="345" t="s">
        <v>40</v>
      </c>
      <c r="M530" s="8"/>
      <c r="N530" s="8"/>
      <c r="O530" s="8"/>
      <c r="P530" s="339">
        <f>'Таб 4-6'!E26</f>
        <v>0</v>
      </c>
    </row>
    <row r="531" spans="11:16" ht="13.5">
      <c r="L531" s="346" t="s">
        <v>41</v>
      </c>
      <c r="M531" s="351"/>
      <c r="N531" s="351"/>
      <c r="O531" s="353"/>
      <c r="P531" s="341">
        <f>'Таб 4-6'!E25</f>
        <v>0</v>
      </c>
    </row>
    <row r="532" spans="11:16">
      <c r="L532" s="345" t="s">
        <v>42</v>
      </c>
      <c r="M532" s="8"/>
      <c r="N532" s="8"/>
      <c r="O532" s="8"/>
      <c r="P532" s="339">
        <f>SUM('Таб 4-6'!E28:E29)</f>
        <v>0</v>
      </c>
    </row>
    <row r="533" spans="11:16" ht="13.5">
      <c r="L533" s="346" t="s">
        <v>362</v>
      </c>
      <c r="M533" s="351"/>
      <c r="N533" s="351"/>
      <c r="O533" s="353"/>
      <c r="P533" s="341">
        <f>'Таб 4-6'!E27</f>
        <v>0</v>
      </c>
    </row>
    <row r="534" spans="11:16">
      <c r="L534" s="345" t="s">
        <v>43</v>
      </c>
      <c r="M534" s="8"/>
      <c r="N534" s="8"/>
      <c r="O534" s="8"/>
      <c r="P534" s="339">
        <f>'Таб 4-6'!E31</f>
        <v>0</v>
      </c>
    </row>
    <row r="535" spans="11:16" ht="13.5">
      <c r="L535" s="346" t="s">
        <v>44</v>
      </c>
      <c r="M535" s="351"/>
      <c r="N535" s="351"/>
      <c r="O535" s="353"/>
      <c r="P535" s="341">
        <f>'Таб 4-6'!E30</f>
        <v>0</v>
      </c>
    </row>
    <row r="536" spans="11:16">
      <c r="L536" s="345" t="s">
        <v>45</v>
      </c>
      <c r="M536" s="8"/>
      <c r="N536" s="8"/>
      <c r="O536" s="8"/>
      <c r="P536" s="339">
        <f>'Таб 4-6'!E33</f>
        <v>0</v>
      </c>
    </row>
    <row r="537" spans="11:16" ht="13.5">
      <c r="L537" s="346" t="s">
        <v>46</v>
      </c>
      <c r="M537" s="351"/>
      <c r="N537" s="351"/>
      <c r="O537" s="353"/>
      <c r="P537" s="341">
        <f>'Таб 4-6'!E32</f>
        <v>0</v>
      </c>
    </row>
    <row r="538" spans="11:16">
      <c r="L538" s="345" t="s">
        <v>679</v>
      </c>
      <c r="M538" s="8"/>
      <c r="N538" s="8"/>
      <c r="O538" s="8"/>
      <c r="P538" s="339">
        <f>'Таб 4-6'!E35</f>
        <v>0</v>
      </c>
    </row>
    <row r="539" spans="11:16" ht="14.25" thickBot="1">
      <c r="L539" s="348" t="s">
        <v>680</v>
      </c>
      <c r="M539" s="352"/>
      <c r="N539" s="352"/>
      <c r="O539" s="354"/>
      <c r="P539" s="344">
        <f>'Таб 4-6'!E34</f>
        <v>0</v>
      </c>
    </row>
    <row r="540" spans="11:16" ht="15.75">
      <c r="K540" s="7" t="s">
        <v>405</v>
      </c>
      <c r="L540" s="345" t="s">
        <v>185</v>
      </c>
      <c r="M540" s="8"/>
      <c r="N540" s="8"/>
      <c r="O540" s="8"/>
      <c r="P540" s="339">
        <f>'Таб 4-6'!E41</f>
        <v>72</v>
      </c>
    </row>
    <row r="541" spans="11:16" ht="13.5">
      <c r="L541" s="346" t="s">
        <v>191</v>
      </c>
      <c r="M541" s="351"/>
      <c r="N541" s="351"/>
      <c r="O541" s="353"/>
      <c r="P541" s="341">
        <f>'Таб 4-6'!E40</f>
        <v>874</v>
      </c>
    </row>
    <row r="542" spans="11:16">
      <c r="L542" s="345" t="s">
        <v>186</v>
      </c>
      <c r="M542" s="8"/>
      <c r="N542" s="8"/>
      <c r="O542" s="8"/>
      <c r="P542" s="339">
        <f>'Таб 4-6'!E43</f>
        <v>0</v>
      </c>
    </row>
    <row r="543" spans="11:16" ht="13.5">
      <c r="L543" s="346" t="s">
        <v>190</v>
      </c>
      <c r="M543" s="351"/>
      <c r="N543" s="351"/>
      <c r="O543" s="353"/>
      <c r="P543" s="341">
        <f>'Таб 4-6'!E42</f>
        <v>2</v>
      </c>
    </row>
    <row r="544" spans="11:16">
      <c r="L544" s="345" t="s">
        <v>187</v>
      </c>
      <c r="M544" s="8"/>
      <c r="N544" s="8"/>
      <c r="O544" s="8"/>
      <c r="P544" s="339">
        <f>'Таб 4-6'!E45</f>
        <v>71</v>
      </c>
    </row>
    <row r="545" spans="11:16" ht="13.5">
      <c r="L545" s="346" t="s">
        <v>192</v>
      </c>
      <c r="M545" s="351"/>
      <c r="N545" s="351"/>
      <c r="O545" s="353"/>
      <c r="P545" s="341">
        <f>'Таб 4-6'!E44</f>
        <v>871</v>
      </c>
    </row>
    <row r="546" spans="11:16">
      <c r="L546" s="345" t="s">
        <v>188</v>
      </c>
      <c r="M546" s="8"/>
      <c r="N546" s="8"/>
      <c r="O546" s="8"/>
      <c r="P546" s="339">
        <f>'Таб 4-6'!E47</f>
        <v>1</v>
      </c>
    </row>
    <row r="547" spans="11:16" ht="14.25" thickBot="1">
      <c r="L547" s="348" t="s">
        <v>486</v>
      </c>
      <c r="M547" s="352"/>
      <c r="N547" s="352"/>
      <c r="O547" s="354"/>
      <c r="P547" s="344">
        <f>'Таб 4-6'!E46</f>
        <v>1</v>
      </c>
    </row>
    <row r="548" spans="11:16" ht="13.5">
      <c r="L548" s="345" t="s">
        <v>494</v>
      </c>
      <c r="M548" s="350"/>
      <c r="N548" s="350"/>
      <c r="O548" s="16"/>
      <c r="P548" s="339">
        <f>'Таб 4-6'!E41</f>
        <v>72</v>
      </c>
    </row>
    <row r="549" spans="11:16" ht="13.5">
      <c r="L549" s="346" t="s">
        <v>400</v>
      </c>
      <c r="M549" s="351"/>
      <c r="N549" s="351"/>
      <c r="O549" s="9"/>
      <c r="P549" s="341">
        <f>'Таб 2-3'!G20</f>
        <v>283</v>
      </c>
    </row>
    <row r="550" spans="11:16" ht="13.5">
      <c r="L550" s="345" t="s">
        <v>495</v>
      </c>
      <c r="M550" s="350"/>
      <c r="N550" s="350"/>
      <c r="O550" s="16"/>
      <c r="P550" s="347">
        <f>'Таб 4-6'!E43</f>
        <v>0</v>
      </c>
    </row>
    <row r="551" spans="11:16" ht="13.5">
      <c r="L551" s="346" t="s">
        <v>750</v>
      </c>
      <c r="M551" s="351"/>
      <c r="N551" s="351"/>
      <c r="O551" s="9"/>
      <c r="P551" s="341">
        <f>'Таб 2-3'!G21</f>
        <v>3</v>
      </c>
    </row>
    <row r="552" spans="11:16" ht="13.5">
      <c r="L552" s="345" t="s">
        <v>122</v>
      </c>
      <c r="M552" s="350"/>
      <c r="N552" s="350"/>
      <c r="O552" s="16"/>
      <c r="P552" s="347">
        <f>'Таб 4-6'!E45</f>
        <v>71</v>
      </c>
    </row>
    <row r="553" spans="11:16" ht="13.5">
      <c r="L553" s="346" t="s">
        <v>123</v>
      </c>
      <c r="M553" s="351"/>
      <c r="N553" s="351"/>
      <c r="O553" s="9"/>
      <c r="P553" s="341">
        <f>'Таб 2-3'!G22</f>
        <v>279</v>
      </c>
    </row>
    <row r="554" spans="11:16" ht="13.5">
      <c r="L554" s="345" t="s">
        <v>496</v>
      </c>
      <c r="M554" s="350"/>
      <c r="N554" s="350"/>
      <c r="O554" s="16"/>
      <c r="P554" s="347">
        <f>'Таб 4-6'!E47</f>
        <v>1</v>
      </c>
    </row>
    <row r="555" spans="11:16" ht="14.25" thickBot="1">
      <c r="L555" s="348" t="s">
        <v>681</v>
      </c>
      <c r="M555" s="352"/>
      <c r="N555" s="352"/>
      <c r="O555" s="343"/>
      <c r="P555" s="344">
        <f>'Таб 2-3'!G23</f>
        <v>1</v>
      </c>
    </row>
    <row r="556" spans="11:16" ht="15.75">
      <c r="K556" s="7" t="s">
        <v>406</v>
      </c>
      <c r="L556" s="345" t="s">
        <v>125</v>
      </c>
      <c r="M556" s="8"/>
      <c r="N556" s="8"/>
      <c r="O556" s="8"/>
      <c r="P556" s="339">
        <f>'Таб 7-9'!I5</f>
        <v>11</v>
      </c>
    </row>
    <row r="557" spans="11:16" ht="13.5">
      <c r="L557" s="346" t="s">
        <v>126</v>
      </c>
      <c r="M557" s="351"/>
      <c r="N557" s="351"/>
      <c r="O557" s="353"/>
      <c r="P557" s="341">
        <f>'Таб 7-9'!I4</f>
        <v>25</v>
      </c>
    </row>
    <row r="558" spans="11:16">
      <c r="L558" s="345" t="s">
        <v>682</v>
      </c>
      <c r="M558" s="8"/>
      <c r="N558" s="8"/>
      <c r="O558" s="8"/>
      <c r="P558" s="339">
        <f>'Таб 7-9'!I6+'Таб 7-9'!I10+'Таб 7-9'!I11+'Таб 7-9'!I16</f>
        <v>9</v>
      </c>
    </row>
    <row r="559" spans="11:16" ht="13.5">
      <c r="L559" s="346" t="s">
        <v>331</v>
      </c>
      <c r="M559" s="351"/>
      <c r="N559" s="351"/>
      <c r="O559" s="353"/>
      <c r="P559" s="341">
        <f>'Таб 7-9'!I5</f>
        <v>11</v>
      </c>
    </row>
    <row r="560" spans="11:16">
      <c r="L560" s="345" t="s">
        <v>683</v>
      </c>
      <c r="M560" s="8"/>
      <c r="N560" s="8"/>
      <c r="O560" s="8"/>
      <c r="P560" s="339">
        <f>SUM('Таб 7-9'!I7:I9)</f>
        <v>1</v>
      </c>
    </row>
    <row r="561" spans="12:16" ht="13.5">
      <c r="L561" s="346" t="s">
        <v>190</v>
      </c>
      <c r="M561" s="351"/>
      <c r="N561" s="351"/>
      <c r="O561" s="353"/>
      <c r="P561" s="341">
        <f>'Таб 7-9'!I6</f>
        <v>3</v>
      </c>
    </row>
    <row r="562" spans="12:16">
      <c r="L562" s="345" t="s">
        <v>684</v>
      </c>
      <c r="M562" s="8"/>
      <c r="N562" s="8"/>
      <c r="O562" s="8"/>
      <c r="P562" s="339">
        <f>SUM('Таб 7-9'!I12:I15)</f>
        <v>5</v>
      </c>
    </row>
    <row r="563" spans="12:16" ht="14.25" thickBot="1">
      <c r="L563" s="348" t="s">
        <v>26</v>
      </c>
      <c r="M563" s="352"/>
      <c r="N563" s="352"/>
      <c r="O563" s="354"/>
      <c r="P563" s="344">
        <f>'Таб 7-9'!I11</f>
        <v>5</v>
      </c>
    </row>
    <row r="564" spans="12:16" ht="13.5">
      <c r="L564" s="338" t="s">
        <v>121</v>
      </c>
      <c r="M564" s="350"/>
      <c r="N564" s="350"/>
      <c r="O564" s="16"/>
      <c r="P564" s="339">
        <f>'Таб 4-6'!E42+'Таб 4-6'!E44+'Таб 4-6'!E46</f>
        <v>874</v>
      </c>
    </row>
    <row r="565" spans="12:16" ht="13.5">
      <c r="L565" s="340" t="s">
        <v>487</v>
      </c>
      <c r="M565" s="351"/>
      <c r="N565" s="351"/>
      <c r="O565" s="9"/>
      <c r="P565" s="341">
        <f>'Таб 4-6'!E40</f>
        <v>874</v>
      </c>
    </row>
    <row r="566" spans="12:16" ht="13.5">
      <c r="L566" s="338" t="s">
        <v>124</v>
      </c>
      <c r="M566" s="350"/>
      <c r="N566" s="350"/>
      <c r="O566" s="16"/>
      <c r="P566" s="339">
        <f>'Таб 4-6'!E43+'Таб 4-6'!E45+'Таб 4-6'!E47</f>
        <v>72</v>
      </c>
    </row>
    <row r="567" spans="12:16" ht="14.25" thickBot="1">
      <c r="L567" s="342" t="s">
        <v>411</v>
      </c>
      <c r="M567" s="352"/>
      <c r="N567" s="352"/>
      <c r="O567" s="343"/>
      <c r="P567" s="344">
        <f>'Таб 4-6'!E41</f>
        <v>72</v>
      </c>
    </row>
    <row r="568" spans="12:16" ht="13.5">
      <c r="L568" s="338" t="s">
        <v>127</v>
      </c>
      <c r="M568" s="350"/>
      <c r="N568" s="350"/>
      <c r="O568" s="16"/>
      <c r="P568" s="339">
        <f>SUM('Таб 7-9'!E26:E27)</f>
        <v>1</v>
      </c>
    </row>
    <row r="569" spans="12:16" ht="13.5">
      <c r="L569" s="340" t="s">
        <v>487</v>
      </c>
      <c r="M569" s="351"/>
      <c r="N569" s="351"/>
      <c r="O569" s="9"/>
      <c r="P569" s="341">
        <f>'Таб 7-9'!E25</f>
        <v>1</v>
      </c>
    </row>
    <row r="570" spans="12:16" ht="13.5">
      <c r="L570" s="338" t="s">
        <v>128</v>
      </c>
      <c r="M570" s="350"/>
      <c r="N570" s="350"/>
      <c r="O570" s="16"/>
      <c r="P570" s="339">
        <f>SUM('Таб 7-9'!F26:F27)</f>
        <v>0</v>
      </c>
    </row>
    <row r="571" spans="12:16" ht="13.5">
      <c r="L571" s="340" t="s">
        <v>487</v>
      </c>
      <c r="M571" s="351"/>
      <c r="N571" s="351"/>
      <c r="O571" s="9"/>
      <c r="P571" s="341">
        <f>'Таб 7-9'!F25</f>
        <v>0</v>
      </c>
    </row>
    <row r="572" spans="12:16" ht="13.5">
      <c r="L572" s="338" t="s">
        <v>129</v>
      </c>
      <c r="M572" s="350"/>
      <c r="N572" s="350"/>
      <c r="O572" s="16"/>
      <c r="P572" s="339">
        <f>SUM('Таб 7-9'!G26:G27)</f>
        <v>0</v>
      </c>
    </row>
    <row r="573" spans="12:16" ht="13.5">
      <c r="L573" s="340" t="s">
        <v>487</v>
      </c>
      <c r="M573" s="351"/>
      <c r="N573" s="351"/>
      <c r="O573" s="9"/>
      <c r="P573" s="341">
        <f>'Таб 7-9'!G25</f>
        <v>0</v>
      </c>
    </row>
    <row r="574" spans="12:16" ht="13.5">
      <c r="L574" s="338" t="s">
        <v>133</v>
      </c>
      <c r="M574" s="350"/>
      <c r="N574" s="350"/>
      <c r="O574" s="16"/>
      <c r="P574" s="339">
        <f>SUM('Таб 7-9'!H26:H27)</f>
        <v>0</v>
      </c>
    </row>
    <row r="575" spans="12:16" ht="14.25" thickBot="1">
      <c r="L575" s="342" t="s">
        <v>487</v>
      </c>
      <c r="M575" s="352"/>
      <c r="N575" s="352"/>
      <c r="O575" s="343"/>
      <c r="P575" s="344">
        <f>'Таб 7-9'!H25</f>
        <v>0</v>
      </c>
    </row>
    <row r="576" spans="12:16">
      <c r="L576" s="338" t="s">
        <v>753</v>
      </c>
      <c r="M576" s="359"/>
      <c r="N576" s="359"/>
      <c r="O576" s="359"/>
      <c r="P576" s="339">
        <f>Додаток!F6</f>
        <v>314</v>
      </c>
    </row>
    <row r="577" spans="11:16" ht="13.5">
      <c r="L577" s="340" t="s">
        <v>166</v>
      </c>
      <c r="M577" s="360"/>
      <c r="N577" s="360"/>
      <c r="O577" s="361"/>
      <c r="P577" s="341">
        <f>'Таб 7-9'!P5+'Таб 7-9'!R5</f>
        <v>314</v>
      </c>
    </row>
    <row r="578" spans="11:16">
      <c r="L578" s="338" t="s">
        <v>752</v>
      </c>
      <c r="M578" s="359"/>
      <c r="N578" s="359"/>
      <c r="O578" s="359"/>
      <c r="P578" s="339">
        <f>SUM(Додаток!H6:I6)</f>
        <v>292</v>
      </c>
    </row>
    <row r="579" spans="11:16" ht="13.5">
      <c r="L579" s="340" t="s">
        <v>167</v>
      </c>
      <c r="M579" s="360"/>
      <c r="N579" s="360"/>
      <c r="O579" s="361"/>
      <c r="P579" s="341">
        <f>'Таб 7-9'!P6+'Таб 7-9'!R6</f>
        <v>292</v>
      </c>
    </row>
    <row r="580" spans="11:16">
      <c r="L580" s="338" t="s">
        <v>368</v>
      </c>
      <c r="M580" s="359"/>
      <c r="N580" s="359"/>
      <c r="O580" s="359"/>
      <c r="P580" s="339">
        <f>Додаток!F12</f>
        <v>0</v>
      </c>
    </row>
    <row r="581" spans="11:16" ht="14.25" thickBot="1">
      <c r="L581" s="342" t="s">
        <v>168</v>
      </c>
      <c r="M581" s="362"/>
      <c r="N581" s="362"/>
      <c r="O581" s="363"/>
      <c r="P581" s="344">
        <f>'Таб 7-9'!P7</f>
        <v>0</v>
      </c>
    </row>
    <row r="582" spans="11:16">
      <c r="L582" s="338" t="s">
        <v>353</v>
      </c>
      <c r="M582" s="359"/>
      <c r="N582" s="359"/>
      <c r="O582" s="359"/>
      <c r="P582" s="339">
        <f>Додаток!F13</f>
        <v>4</v>
      </c>
    </row>
    <row r="583" spans="11:16" ht="13.5">
      <c r="L583" s="340" t="s">
        <v>169</v>
      </c>
      <c r="M583" s="360"/>
      <c r="N583" s="360"/>
      <c r="O583" s="361"/>
      <c r="P583" s="341">
        <f>'Таб 7-9'!O5-'Таб 7-9'!P5-'Таб 7-9'!R5-'Таб 7-9'!S5</f>
        <v>4</v>
      </c>
    </row>
    <row r="584" spans="11:16">
      <c r="L584" s="338" t="s">
        <v>352</v>
      </c>
      <c r="M584" s="359"/>
      <c r="N584" s="359"/>
      <c r="O584" s="359"/>
      <c r="P584" s="339">
        <f>SUM(Додаток!H13:I13)</f>
        <v>0</v>
      </c>
    </row>
    <row r="585" spans="11:16" ht="13.5">
      <c r="L585" s="340" t="s">
        <v>170</v>
      </c>
      <c r="M585" s="360"/>
      <c r="N585" s="360"/>
      <c r="O585" s="361"/>
      <c r="P585" s="341">
        <f>'Таб 7-9'!O6-'Таб 7-9'!P6-'Таб 7-9'!R6-'Таб 7-9'!S6</f>
        <v>0</v>
      </c>
    </row>
    <row r="586" spans="11:16">
      <c r="L586" s="338" t="s">
        <v>367</v>
      </c>
      <c r="M586" s="359"/>
      <c r="N586" s="359"/>
      <c r="O586" s="359"/>
      <c r="P586" s="339">
        <f>Додаток!F15</f>
        <v>0</v>
      </c>
    </row>
    <row r="587" spans="11:16" ht="14.25" thickBot="1">
      <c r="L587" s="342" t="s">
        <v>171</v>
      </c>
      <c r="M587" s="362"/>
      <c r="N587" s="362"/>
      <c r="O587" s="363"/>
      <c r="P587" s="344">
        <f>'Таб 7-9'!O7-'Таб 7-9'!P7-'Таб 7-9'!R7-'Таб 7-9'!S7</f>
        <v>0</v>
      </c>
    </row>
    <row r="588" spans="11:16" ht="15.75">
      <c r="K588" s="7" t="s">
        <v>407</v>
      </c>
      <c r="L588" s="345" t="s">
        <v>134</v>
      </c>
      <c r="M588" s="8"/>
      <c r="N588" s="8"/>
      <c r="O588" s="8"/>
      <c r="P588" s="339">
        <f>'Таб 7-9'!E26</f>
        <v>0</v>
      </c>
    </row>
    <row r="589" spans="11:16">
      <c r="L589" s="346" t="s">
        <v>409</v>
      </c>
      <c r="M589" s="9"/>
      <c r="N589" s="9"/>
      <c r="O589" s="9"/>
      <c r="P589" s="341">
        <f>'Таб 7-9'!E25</f>
        <v>1</v>
      </c>
    </row>
    <row r="590" spans="11:16">
      <c r="L590" s="345" t="s">
        <v>135</v>
      </c>
      <c r="M590" s="8"/>
      <c r="N590" s="8"/>
      <c r="O590" s="8"/>
      <c r="P590" s="339">
        <f>'Таб 7-9'!F26</f>
        <v>0</v>
      </c>
    </row>
    <row r="591" spans="11:16">
      <c r="L591" s="346" t="s">
        <v>409</v>
      </c>
      <c r="M591" s="9"/>
      <c r="N591" s="9"/>
      <c r="O591" s="9"/>
      <c r="P591" s="341">
        <f>'Таб 7-9'!F25</f>
        <v>0</v>
      </c>
    </row>
    <row r="592" spans="11:16">
      <c r="L592" s="345" t="s">
        <v>136</v>
      </c>
      <c r="M592" s="8"/>
      <c r="N592" s="8"/>
      <c r="O592" s="8"/>
      <c r="P592" s="339">
        <f>'Таб 7-9'!G26</f>
        <v>0</v>
      </c>
    </row>
    <row r="593" spans="12:16">
      <c r="L593" s="346" t="s">
        <v>409</v>
      </c>
      <c r="M593" s="9"/>
      <c r="N593" s="9"/>
      <c r="O593" s="9"/>
      <c r="P593" s="341">
        <f>'Таб 7-9'!G25</f>
        <v>0</v>
      </c>
    </row>
    <row r="594" spans="12:16">
      <c r="L594" s="345" t="s">
        <v>137</v>
      </c>
      <c r="M594" s="8"/>
      <c r="N594" s="8"/>
      <c r="O594" s="8"/>
      <c r="P594" s="339">
        <f>'Таб 7-9'!H26</f>
        <v>0</v>
      </c>
    </row>
    <row r="595" spans="12:16" ht="13.5" thickBot="1">
      <c r="L595" s="348" t="s">
        <v>409</v>
      </c>
      <c r="M595" s="343"/>
      <c r="N595" s="343"/>
      <c r="O595" s="343"/>
      <c r="P595" s="344">
        <f>'Таб 7-9'!H25</f>
        <v>0</v>
      </c>
    </row>
    <row r="596" spans="12:16">
      <c r="L596" s="345" t="s">
        <v>138</v>
      </c>
      <c r="M596" s="8"/>
      <c r="N596" s="8"/>
      <c r="O596" s="8"/>
      <c r="P596" s="339">
        <f>'Таб 7-9'!E28+'Таб 7-9'!E29+'Таб 7-9'!E31+'Таб 7-9'!E32+'Таб 7-9'!E33+'Таб 7-9'!E34+'Таб 7-9'!E35</f>
        <v>1</v>
      </c>
    </row>
    <row r="597" spans="12:16">
      <c r="L597" s="346" t="s">
        <v>409</v>
      </c>
      <c r="M597" s="9"/>
      <c r="N597" s="9"/>
      <c r="O597" s="9"/>
      <c r="P597" s="341">
        <f>'Таб 7-9'!E25</f>
        <v>1</v>
      </c>
    </row>
    <row r="598" spans="12:16">
      <c r="L598" s="345" t="s">
        <v>139</v>
      </c>
      <c r="M598" s="8"/>
      <c r="N598" s="8"/>
      <c r="O598" s="8"/>
      <c r="P598" s="339">
        <f>'Таб 7-9'!F28+'Таб 7-9'!F29+'Таб 7-9'!F31+'Таб 7-9'!F32+'Таб 7-9'!F33+'Таб 7-9'!F34+'Таб 7-9'!F35</f>
        <v>0</v>
      </c>
    </row>
    <row r="599" spans="12:16">
      <c r="L599" s="346" t="s">
        <v>409</v>
      </c>
      <c r="M599" s="9"/>
      <c r="N599" s="9"/>
      <c r="O599" s="9"/>
      <c r="P599" s="341">
        <f>'Таб 7-9'!F25</f>
        <v>0</v>
      </c>
    </row>
    <row r="600" spans="12:16">
      <c r="L600" s="345" t="s">
        <v>140</v>
      </c>
      <c r="M600" s="8"/>
      <c r="N600" s="8"/>
      <c r="O600" s="8"/>
      <c r="P600" s="339">
        <f>'Таб 7-9'!G28+'Таб 7-9'!G29+'Таб 7-9'!G31+'Таб 7-9'!G32+'Таб 7-9'!G33+'Таб 7-9'!G34+'Таб 7-9'!G35</f>
        <v>0</v>
      </c>
    </row>
    <row r="601" spans="12:16">
      <c r="L601" s="346" t="s">
        <v>409</v>
      </c>
      <c r="M601" s="9"/>
      <c r="N601" s="9"/>
      <c r="O601" s="9"/>
      <c r="P601" s="341">
        <f>'Таб 7-9'!G25</f>
        <v>0</v>
      </c>
    </row>
    <row r="602" spans="12:16">
      <c r="L602" s="345" t="s">
        <v>141</v>
      </c>
      <c r="M602" s="8"/>
      <c r="N602" s="8"/>
      <c r="O602" s="8"/>
      <c r="P602" s="339">
        <f>'Таб 7-9'!H28+'Таб 7-9'!H29+'Таб 7-9'!H31+'Таб 7-9'!H32+'Таб 7-9'!H33+'Таб 7-9'!H34+'Таб 7-9'!H35</f>
        <v>0</v>
      </c>
    </row>
    <row r="603" spans="12:16" ht="13.5" thickBot="1">
      <c r="L603" s="348" t="s">
        <v>409</v>
      </c>
      <c r="M603" s="343"/>
      <c r="N603" s="343"/>
      <c r="O603" s="343"/>
      <c r="P603" s="344">
        <f>'Таб 7-9'!H25</f>
        <v>0</v>
      </c>
    </row>
    <row r="604" spans="12:16">
      <c r="L604" s="345" t="s">
        <v>130</v>
      </c>
      <c r="M604" s="8"/>
      <c r="N604" s="8"/>
      <c r="O604" s="8"/>
      <c r="P604" s="339">
        <f>'Таб 7-9'!E30</f>
        <v>0</v>
      </c>
    </row>
    <row r="605" spans="12:16" ht="13.5">
      <c r="L605" s="346" t="s">
        <v>192</v>
      </c>
      <c r="M605" s="351"/>
      <c r="N605" s="351"/>
      <c r="O605" s="353"/>
      <c r="P605" s="341">
        <f>'Таб 7-9'!E29</f>
        <v>0</v>
      </c>
    </row>
    <row r="606" spans="12:16">
      <c r="L606" s="345" t="s">
        <v>131</v>
      </c>
      <c r="M606" s="8"/>
      <c r="N606" s="8"/>
      <c r="O606" s="8"/>
      <c r="P606" s="339">
        <f>'Таб 7-9'!F30</f>
        <v>0</v>
      </c>
    </row>
    <row r="607" spans="12:16" ht="13.5">
      <c r="L607" s="346" t="s">
        <v>192</v>
      </c>
      <c r="M607" s="351"/>
      <c r="N607" s="351"/>
      <c r="O607" s="353"/>
      <c r="P607" s="341">
        <f>'Таб 7-9'!F29</f>
        <v>0</v>
      </c>
    </row>
    <row r="608" spans="12:16">
      <c r="L608" s="345" t="s">
        <v>132</v>
      </c>
      <c r="M608" s="8"/>
      <c r="N608" s="8"/>
      <c r="O608" s="8"/>
      <c r="P608" s="339">
        <f>'Таб 7-9'!G30</f>
        <v>0</v>
      </c>
    </row>
    <row r="609" spans="11:16" ht="13.5">
      <c r="L609" s="346" t="s">
        <v>192</v>
      </c>
      <c r="M609" s="351"/>
      <c r="N609" s="351"/>
      <c r="O609" s="353"/>
      <c r="P609" s="341">
        <f>'Таб 7-9'!G29</f>
        <v>0</v>
      </c>
    </row>
    <row r="610" spans="11:16">
      <c r="L610" s="345" t="s">
        <v>142</v>
      </c>
      <c r="M610" s="8"/>
      <c r="N610" s="8"/>
      <c r="O610" s="8"/>
      <c r="P610" s="339">
        <f>'Таб 7-9'!H30</f>
        <v>0</v>
      </c>
    </row>
    <row r="611" spans="11:16" ht="14.25" thickBot="1">
      <c r="L611" s="348" t="s">
        <v>192</v>
      </c>
      <c r="M611" s="352"/>
      <c r="N611" s="352"/>
      <c r="O611" s="354"/>
      <c r="P611" s="344">
        <f>'Таб 7-9'!H29</f>
        <v>0</v>
      </c>
    </row>
    <row r="612" spans="11:16" ht="15.75">
      <c r="K612" s="7" t="s">
        <v>489</v>
      </c>
      <c r="L612" s="345" t="s">
        <v>143</v>
      </c>
      <c r="M612" s="8"/>
      <c r="N612" s="8"/>
      <c r="O612" s="8"/>
      <c r="P612" s="339">
        <f>'Таб 7-9'!O6</f>
        <v>460</v>
      </c>
    </row>
    <row r="613" spans="11:16" ht="13.5">
      <c r="L613" s="346" t="s">
        <v>191</v>
      </c>
      <c r="M613" s="351"/>
      <c r="N613" s="351"/>
      <c r="O613" s="353"/>
      <c r="P613" s="341">
        <f>'Таб 7-9'!O5</f>
        <v>667</v>
      </c>
    </row>
    <row r="614" spans="11:16">
      <c r="L614" s="345" t="s">
        <v>154</v>
      </c>
      <c r="M614" s="8"/>
      <c r="N614" s="8"/>
      <c r="O614" s="8"/>
      <c r="P614" s="339">
        <f>'Таб 7-9'!P6</f>
        <v>292</v>
      </c>
    </row>
    <row r="615" spans="11:16" ht="13.5">
      <c r="L615" s="346" t="s">
        <v>191</v>
      </c>
      <c r="M615" s="351"/>
      <c r="N615" s="351"/>
      <c r="O615" s="353"/>
      <c r="P615" s="341">
        <f>'Таб 7-9'!P5</f>
        <v>314</v>
      </c>
    </row>
    <row r="616" spans="11:16">
      <c r="L616" s="345" t="s">
        <v>155</v>
      </c>
      <c r="M616" s="8"/>
      <c r="N616" s="8"/>
      <c r="O616" s="8"/>
      <c r="P616" s="339">
        <f>'Таб 7-9'!Q6</f>
        <v>0</v>
      </c>
    </row>
    <row r="617" spans="11:16" ht="13.5">
      <c r="L617" s="346" t="s">
        <v>191</v>
      </c>
      <c r="M617" s="351"/>
      <c r="N617" s="351"/>
      <c r="O617" s="353"/>
      <c r="P617" s="341">
        <f>'Таб 7-9'!Q5</f>
        <v>232</v>
      </c>
    </row>
    <row r="618" spans="11:16">
      <c r="L618" s="345" t="s">
        <v>156</v>
      </c>
      <c r="M618" s="8"/>
      <c r="N618" s="8"/>
      <c r="O618" s="8"/>
      <c r="P618" s="339">
        <f>'Таб 7-9'!R6</f>
        <v>0</v>
      </c>
    </row>
    <row r="619" spans="11:16" ht="13.5">
      <c r="L619" s="346" t="s">
        <v>191</v>
      </c>
      <c r="M619" s="351"/>
      <c r="N619" s="351"/>
      <c r="O619" s="353"/>
      <c r="P619" s="341">
        <f>'Таб 7-9'!R5</f>
        <v>0</v>
      </c>
    </row>
    <row r="620" spans="11:16">
      <c r="L620" s="345" t="s">
        <v>157</v>
      </c>
      <c r="M620" s="8"/>
      <c r="N620" s="8"/>
      <c r="O620" s="8"/>
      <c r="P620" s="347">
        <f>'Таб 7-9'!S6</f>
        <v>168</v>
      </c>
    </row>
    <row r="621" spans="11:16" ht="14.25" thickBot="1">
      <c r="L621" s="348" t="s">
        <v>191</v>
      </c>
      <c r="M621" s="352"/>
      <c r="N621" s="352"/>
      <c r="O621" s="354"/>
      <c r="P621" s="344">
        <f>'Таб 7-9'!S5</f>
        <v>349</v>
      </c>
    </row>
    <row r="622" spans="11:16">
      <c r="L622" s="345" t="s">
        <v>488</v>
      </c>
      <c r="M622" s="8"/>
      <c r="N622" s="8"/>
      <c r="O622" s="8"/>
      <c r="P622" s="339">
        <f>'Таб 7-9'!O7</f>
        <v>0</v>
      </c>
    </row>
    <row r="623" spans="11:16" ht="13.5">
      <c r="L623" s="346" t="s">
        <v>191</v>
      </c>
      <c r="M623" s="351"/>
      <c r="N623" s="351"/>
      <c r="O623" s="353"/>
      <c r="P623" s="341">
        <f>'Таб 7-9'!O5</f>
        <v>667</v>
      </c>
    </row>
    <row r="624" spans="11:16">
      <c r="L624" s="345" t="s">
        <v>158</v>
      </c>
      <c r="M624" s="8"/>
      <c r="N624" s="8"/>
      <c r="O624" s="8"/>
      <c r="P624" s="339">
        <f>'Таб 7-9'!P7</f>
        <v>0</v>
      </c>
    </row>
    <row r="625" spans="12:16" ht="13.5">
      <c r="L625" s="346" t="s">
        <v>191</v>
      </c>
      <c r="M625" s="351"/>
      <c r="N625" s="351"/>
      <c r="O625" s="353"/>
      <c r="P625" s="341">
        <f>'Таб 7-9'!P5</f>
        <v>314</v>
      </c>
    </row>
    <row r="626" spans="12:16">
      <c r="L626" s="345" t="s">
        <v>159</v>
      </c>
      <c r="M626" s="8"/>
      <c r="N626" s="8"/>
      <c r="O626" s="8"/>
      <c r="P626" s="339">
        <f>'Таб 7-9'!Q7</f>
        <v>0</v>
      </c>
    </row>
    <row r="627" spans="12:16" ht="13.5">
      <c r="L627" s="346" t="s">
        <v>191</v>
      </c>
      <c r="M627" s="351"/>
      <c r="N627" s="351"/>
      <c r="O627" s="353"/>
      <c r="P627" s="341">
        <f>'Таб 7-9'!Q5</f>
        <v>232</v>
      </c>
    </row>
    <row r="628" spans="12:16">
      <c r="L628" s="345" t="s">
        <v>160</v>
      </c>
      <c r="M628" s="8"/>
      <c r="N628" s="8"/>
      <c r="O628" s="8"/>
      <c r="P628" s="339">
        <f>'Таб 7-9'!R7</f>
        <v>0</v>
      </c>
    </row>
    <row r="629" spans="12:16" ht="13.5">
      <c r="L629" s="346" t="s">
        <v>191</v>
      </c>
      <c r="M629" s="351"/>
      <c r="N629" s="351"/>
      <c r="O629" s="353"/>
      <c r="P629" s="341">
        <f>'Таб 7-9'!R5</f>
        <v>0</v>
      </c>
    </row>
    <row r="630" spans="12:16">
      <c r="L630" s="345" t="s">
        <v>161</v>
      </c>
      <c r="M630" s="8"/>
      <c r="N630" s="8"/>
      <c r="O630" s="8"/>
      <c r="P630" s="339">
        <f>'Таб 7-9'!S7</f>
        <v>0</v>
      </c>
    </row>
    <row r="631" spans="12:16" ht="14.25" thickBot="1">
      <c r="L631" s="348" t="s">
        <v>191</v>
      </c>
      <c r="M631" s="352"/>
      <c r="N631" s="352"/>
      <c r="O631" s="354"/>
      <c r="P631" s="344">
        <f>'Таб 7-9'!S5</f>
        <v>349</v>
      </c>
    </row>
    <row r="632" spans="12:16">
      <c r="L632" s="345" t="s">
        <v>162</v>
      </c>
      <c r="M632" s="8"/>
      <c r="N632" s="8"/>
      <c r="O632" s="8"/>
      <c r="P632" s="339">
        <f>'Таб 7-9'!R5</f>
        <v>0</v>
      </c>
    </row>
    <row r="633" spans="12:16" ht="13.5">
      <c r="L633" s="346" t="s">
        <v>490</v>
      </c>
      <c r="M633" s="351"/>
      <c r="N633" s="351"/>
      <c r="O633" s="353"/>
      <c r="P633" s="341">
        <f>'Таб 7-9'!Q5</f>
        <v>232</v>
      </c>
    </row>
    <row r="634" spans="12:16">
      <c r="L634" s="345" t="s">
        <v>156</v>
      </c>
      <c r="M634" s="8"/>
      <c r="N634" s="8"/>
      <c r="O634" s="8"/>
      <c r="P634" s="339">
        <f>'Таб 7-9'!R6</f>
        <v>0</v>
      </c>
    </row>
    <row r="635" spans="12:16" ht="13.5">
      <c r="L635" s="346" t="s">
        <v>492</v>
      </c>
      <c r="M635" s="351"/>
      <c r="N635" s="351"/>
      <c r="O635" s="353"/>
      <c r="P635" s="341">
        <f>'Таб 7-9'!Q6</f>
        <v>0</v>
      </c>
    </row>
    <row r="636" spans="12:16">
      <c r="L636" s="345" t="s">
        <v>160</v>
      </c>
      <c r="M636" s="8"/>
      <c r="N636" s="8"/>
      <c r="O636" s="8"/>
      <c r="P636" s="339">
        <f>'Таб 7-9'!R7</f>
        <v>0</v>
      </c>
    </row>
    <row r="637" spans="12:16" ht="14.25" thickBot="1">
      <c r="L637" s="348" t="s">
        <v>390</v>
      </c>
      <c r="M637" s="352"/>
      <c r="N637" s="352"/>
      <c r="O637" s="354"/>
      <c r="P637" s="344">
        <f>'Таб 7-9'!Q7</f>
        <v>0</v>
      </c>
    </row>
    <row r="638" spans="12:16">
      <c r="L638" s="345" t="s">
        <v>163</v>
      </c>
      <c r="M638" s="8"/>
      <c r="N638" s="8"/>
      <c r="O638" s="8"/>
      <c r="P638" s="339">
        <f>'Таб 7-9'!P5+'Таб 7-9'!R5</f>
        <v>314</v>
      </c>
    </row>
    <row r="639" spans="12:16" ht="13.5">
      <c r="L639" s="346" t="s">
        <v>401</v>
      </c>
      <c r="M639" s="351"/>
      <c r="N639" s="351"/>
      <c r="O639" s="353"/>
      <c r="P639" s="341">
        <f>'Таб 7-9'!O5</f>
        <v>667</v>
      </c>
    </row>
    <row r="640" spans="12:16">
      <c r="L640" s="345" t="s">
        <v>164</v>
      </c>
      <c r="M640" s="8"/>
      <c r="N640" s="8"/>
      <c r="O640" s="8"/>
      <c r="P640" s="339">
        <f>'Таб 7-9'!P6+'Таб 7-9'!R6</f>
        <v>292</v>
      </c>
    </row>
    <row r="641" spans="11:16" ht="13.5">
      <c r="L641" s="346" t="s">
        <v>401</v>
      </c>
      <c r="M641" s="351"/>
      <c r="N641" s="351"/>
      <c r="O641" s="353"/>
      <c r="P641" s="341">
        <f>'Таб 7-9'!O6</f>
        <v>460</v>
      </c>
    </row>
    <row r="642" spans="11:16">
      <c r="L642" s="345" t="s">
        <v>165</v>
      </c>
      <c r="M642" s="8"/>
      <c r="N642" s="8"/>
      <c r="O642" s="8"/>
      <c r="P642" s="339">
        <f>'Таб 7-9'!P7+'Таб 7-9'!R7</f>
        <v>0</v>
      </c>
    </row>
    <row r="643" spans="11:16" ht="14.25" thickBot="1">
      <c r="L643" s="348" t="s">
        <v>401</v>
      </c>
      <c r="M643" s="352"/>
      <c r="N643" s="352"/>
      <c r="O643" s="354"/>
      <c r="P643" s="344">
        <f>'Таб 7-9'!O7</f>
        <v>0</v>
      </c>
    </row>
    <row r="644" spans="11:16" ht="15.75">
      <c r="K644" s="7" t="s">
        <v>47</v>
      </c>
      <c r="L644" s="345" t="s">
        <v>48</v>
      </c>
      <c r="M644" s="8"/>
      <c r="N644" s="8"/>
      <c r="O644" s="8"/>
      <c r="P644" s="339">
        <f>'Таб 7-9'!S14+'Таб 7-9'!S17+'Таб 7-9'!S19+'Таб 7-9'!S20</f>
        <v>0</v>
      </c>
    </row>
    <row r="645" spans="11:16" ht="13.5">
      <c r="L645" s="346" t="s">
        <v>126</v>
      </c>
      <c r="M645" s="351"/>
      <c r="N645" s="351"/>
      <c r="O645" s="353"/>
      <c r="P645" s="341">
        <f>'Таб 7-9'!S13</f>
        <v>0</v>
      </c>
    </row>
    <row r="646" spans="11:16">
      <c r="L646" s="345" t="s">
        <v>49</v>
      </c>
      <c r="M646" s="8"/>
      <c r="N646" s="8"/>
      <c r="O646" s="8"/>
      <c r="P646" s="339">
        <f>'Таб 7-9'!S15+'Таб 7-9'!S16</f>
        <v>0</v>
      </c>
    </row>
    <row r="647" spans="11:16" ht="13.5">
      <c r="L647" s="346" t="s">
        <v>331</v>
      </c>
      <c r="M647" s="351"/>
      <c r="N647" s="351"/>
      <c r="O647" s="353"/>
      <c r="P647" s="341">
        <f>'Таб 7-9'!S14</f>
        <v>0</v>
      </c>
    </row>
    <row r="648" spans="11:16">
      <c r="L648" s="345" t="s">
        <v>50</v>
      </c>
      <c r="M648" s="8"/>
      <c r="N648" s="8"/>
      <c r="O648" s="8"/>
      <c r="P648" s="339">
        <f>'Таб 7-9'!S18</f>
        <v>0</v>
      </c>
    </row>
    <row r="649" spans="11:16" ht="14.25" thickBot="1">
      <c r="L649" s="348" t="s">
        <v>51</v>
      </c>
      <c r="M649" s="352"/>
      <c r="N649" s="352"/>
      <c r="O649" s="354"/>
      <c r="P649" s="344">
        <f>'Таб 7-9'!S17</f>
        <v>0</v>
      </c>
    </row>
    <row r="650" spans="11:16" ht="15.75">
      <c r="K650" s="158" t="s">
        <v>786</v>
      </c>
      <c r="L650" s="345" t="s">
        <v>299</v>
      </c>
      <c r="M650" s="8"/>
      <c r="N650" s="8"/>
      <c r="O650" s="8"/>
      <c r="P650" s="339">
        <f>SUM(Додаток!G6:I6)</f>
        <v>314</v>
      </c>
    </row>
    <row r="651" spans="11:16" ht="13.5">
      <c r="L651" s="346" t="s">
        <v>401</v>
      </c>
      <c r="M651" s="351"/>
      <c r="N651" s="351"/>
      <c r="O651" s="353"/>
      <c r="P651" s="341">
        <f>Додаток!F6</f>
        <v>314</v>
      </c>
    </row>
    <row r="652" spans="11:16">
      <c r="L652" s="345" t="s">
        <v>300</v>
      </c>
      <c r="M652" s="8"/>
      <c r="N652" s="8"/>
      <c r="O652" s="8"/>
      <c r="P652" s="339">
        <f>SUM(Додаток!G7:I7)</f>
        <v>6</v>
      </c>
    </row>
    <row r="653" spans="11:16" ht="13.5">
      <c r="L653" s="346" t="s">
        <v>401</v>
      </c>
      <c r="M653" s="351"/>
      <c r="N653" s="351"/>
      <c r="O653" s="353"/>
      <c r="P653" s="341">
        <f>Додаток!F7</f>
        <v>6</v>
      </c>
    </row>
    <row r="654" spans="11:16">
      <c r="L654" s="345" t="s">
        <v>311</v>
      </c>
      <c r="M654" s="8"/>
      <c r="N654" s="8"/>
      <c r="O654" s="8"/>
      <c r="P654" s="339">
        <f>SUM(Додаток!H8:I8)</f>
        <v>46</v>
      </c>
    </row>
    <row r="655" spans="11:16" ht="13.5">
      <c r="L655" s="346" t="s">
        <v>401</v>
      </c>
      <c r="M655" s="351"/>
      <c r="N655" s="351"/>
      <c r="O655" s="353"/>
      <c r="P655" s="341">
        <f>Додаток!F8</f>
        <v>46</v>
      </c>
    </row>
    <row r="656" spans="11:16">
      <c r="L656" s="345" t="s">
        <v>301</v>
      </c>
      <c r="M656" s="8"/>
      <c r="N656" s="8"/>
      <c r="O656" s="8"/>
      <c r="P656" s="339">
        <f>SUM(Додаток!G9:I9)</f>
        <v>1</v>
      </c>
    </row>
    <row r="657" spans="12:16" ht="13.5">
      <c r="L657" s="346" t="s">
        <v>401</v>
      </c>
      <c r="M657" s="351"/>
      <c r="N657" s="351"/>
      <c r="O657" s="353"/>
      <c r="P657" s="341">
        <f>Додаток!F9</f>
        <v>1</v>
      </c>
    </row>
    <row r="658" spans="12:16">
      <c r="L658" s="345" t="s">
        <v>302</v>
      </c>
      <c r="M658" s="8"/>
      <c r="N658" s="8"/>
      <c r="O658" s="8"/>
      <c r="P658" s="339">
        <f>SUM(Додаток!G10:I10)</f>
        <v>261</v>
      </c>
    </row>
    <row r="659" spans="12:16" ht="13.5">
      <c r="L659" s="346" t="s">
        <v>401</v>
      </c>
      <c r="M659" s="351"/>
      <c r="N659" s="351"/>
      <c r="O659" s="353"/>
      <c r="P659" s="341">
        <f>Додаток!F10</f>
        <v>261</v>
      </c>
    </row>
    <row r="660" spans="12:16">
      <c r="L660" s="345" t="s">
        <v>303</v>
      </c>
      <c r="M660" s="8"/>
      <c r="N660" s="8"/>
      <c r="O660" s="8"/>
      <c r="P660" s="339">
        <f>SUM(Додаток!G11:I11)</f>
        <v>0</v>
      </c>
    </row>
    <row r="661" spans="12:16" ht="13.5">
      <c r="L661" s="346" t="s">
        <v>401</v>
      </c>
      <c r="M661" s="351"/>
      <c r="N661" s="351"/>
      <c r="O661" s="353"/>
      <c r="P661" s="341">
        <f>Додаток!F11</f>
        <v>0</v>
      </c>
    </row>
    <row r="662" spans="12:16">
      <c r="L662" s="345" t="s">
        <v>304</v>
      </c>
      <c r="M662" s="8"/>
      <c r="N662" s="8"/>
      <c r="O662" s="8"/>
      <c r="P662" s="339">
        <f>SUM(Додаток!G12:I12)</f>
        <v>0</v>
      </c>
    </row>
    <row r="663" spans="12:16" ht="13.5">
      <c r="L663" s="346" t="s">
        <v>401</v>
      </c>
      <c r="M663" s="351"/>
      <c r="N663" s="351"/>
      <c r="O663" s="353"/>
      <c r="P663" s="341">
        <f>Додаток!F12</f>
        <v>0</v>
      </c>
    </row>
    <row r="664" spans="12:16">
      <c r="L664" s="345" t="s">
        <v>305</v>
      </c>
      <c r="M664" s="8"/>
      <c r="N664" s="8"/>
      <c r="O664" s="8"/>
      <c r="P664" s="339">
        <f>SUM(Додаток!G13:I13)</f>
        <v>4</v>
      </c>
    </row>
    <row r="665" spans="12:16" ht="13.5">
      <c r="L665" s="346" t="s">
        <v>401</v>
      </c>
      <c r="M665" s="351"/>
      <c r="N665" s="351"/>
      <c r="O665" s="353"/>
      <c r="P665" s="341">
        <f>Додаток!F13</f>
        <v>4</v>
      </c>
    </row>
    <row r="666" spans="12:16">
      <c r="L666" s="345" t="s">
        <v>306</v>
      </c>
      <c r="M666" s="8"/>
      <c r="N666" s="8"/>
      <c r="O666" s="8"/>
      <c r="P666" s="339">
        <f>SUM(Додаток!G14:I14)</f>
        <v>0</v>
      </c>
    </row>
    <row r="667" spans="12:16" ht="13.5">
      <c r="L667" s="346" t="s">
        <v>401</v>
      </c>
      <c r="M667" s="351"/>
      <c r="N667" s="351"/>
      <c r="O667" s="353"/>
      <c r="P667" s="341">
        <f>Додаток!F14</f>
        <v>0</v>
      </c>
    </row>
    <row r="668" spans="12:16">
      <c r="L668" s="345" t="s">
        <v>307</v>
      </c>
      <c r="M668" s="8"/>
      <c r="N668" s="8"/>
      <c r="O668" s="8"/>
      <c r="P668" s="339">
        <f>SUM(Додаток!G15:I15)</f>
        <v>0</v>
      </c>
    </row>
    <row r="669" spans="12:16" ht="13.5">
      <c r="L669" s="346" t="s">
        <v>401</v>
      </c>
      <c r="M669" s="351"/>
      <c r="N669" s="351"/>
      <c r="O669" s="353"/>
      <c r="P669" s="341">
        <f>Додаток!F15</f>
        <v>0</v>
      </c>
    </row>
    <row r="670" spans="12:16">
      <c r="L670" s="345" t="s">
        <v>308</v>
      </c>
      <c r="M670" s="8"/>
      <c r="N670" s="8"/>
      <c r="O670" s="8"/>
      <c r="P670" s="339">
        <f>SUM(Додаток!G16:I16)</f>
        <v>0</v>
      </c>
    </row>
    <row r="671" spans="12:16" ht="13.5">
      <c r="L671" s="346" t="s">
        <v>401</v>
      </c>
      <c r="M671" s="351"/>
      <c r="N671" s="351"/>
      <c r="O671" s="353"/>
      <c r="P671" s="341">
        <f>Додаток!F16</f>
        <v>0</v>
      </c>
    </row>
    <row r="672" spans="12:16">
      <c r="L672" s="345" t="s">
        <v>309</v>
      </c>
      <c r="M672" s="8"/>
      <c r="N672" s="8"/>
      <c r="O672" s="8"/>
      <c r="P672" s="339">
        <f>SUM(Додаток!G17:I17)</f>
        <v>0</v>
      </c>
    </row>
    <row r="673" spans="12:16" ht="13.5">
      <c r="L673" s="346" t="s">
        <v>401</v>
      </c>
      <c r="M673" s="351"/>
      <c r="N673" s="351"/>
      <c r="O673" s="353"/>
      <c r="P673" s="341">
        <f>Додаток!F17</f>
        <v>0</v>
      </c>
    </row>
    <row r="674" spans="12:16">
      <c r="L674" s="345" t="s">
        <v>310</v>
      </c>
      <c r="M674" s="8"/>
      <c r="N674" s="8"/>
      <c r="O674" s="8"/>
      <c r="P674" s="339">
        <f>SUM(Додаток!G18:I18)</f>
        <v>0</v>
      </c>
    </row>
    <row r="675" spans="12:16" ht="14.25" thickBot="1">
      <c r="L675" s="348" t="s">
        <v>401</v>
      </c>
      <c r="M675" s="352"/>
      <c r="N675" s="352"/>
      <c r="O675" s="354"/>
      <c r="P675" s="344">
        <f>Додаток!F18</f>
        <v>0</v>
      </c>
    </row>
    <row r="676" spans="12:16">
      <c r="L676" s="345" t="s">
        <v>379</v>
      </c>
      <c r="M676" s="8"/>
      <c r="N676" s="8"/>
      <c r="O676" s="8"/>
      <c r="P676" s="339">
        <f>Додаток!F7</f>
        <v>6</v>
      </c>
    </row>
    <row r="677" spans="12:16" ht="13.5">
      <c r="L677" s="346" t="s">
        <v>191</v>
      </c>
      <c r="M677" s="351"/>
      <c r="N677" s="351"/>
      <c r="O677" s="353"/>
      <c r="P677" s="341">
        <f>Додаток!F6</f>
        <v>314</v>
      </c>
    </row>
    <row r="678" spans="12:16">
      <c r="L678" s="345" t="s">
        <v>380</v>
      </c>
      <c r="M678" s="8"/>
      <c r="N678" s="8"/>
      <c r="O678" s="8"/>
      <c r="P678" s="339">
        <f>Додаток!G7</f>
        <v>6</v>
      </c>
    </row>
    <row r="679" spans="12:16" ht="13.5">
      <c r="L679" s="346" t="s">
        <v>191</v>
      </c>
      <c r="M679" s="351"/>
      <c r="N679" s="351"/>
      <c r="O679" s="353"/>
      <c r="P679" s="341">
        <f>Додаток!G6</f>
        <v>22</v>
      </c>
    </row>
    <row r="680" spans="12:16">
      <c r="L680" s="345" t="s">
        <v>381</v>
      </c>
      <c r="M680" s="8"/>
      <c r="N680" s="8"/>
      <c r="O680" s="8"/>
      <c r="P680" s="339">
        <f>Додаток!H7</f>
        <v>0</v>
      </c>
    </row>
    <row r="681" spans="12:16" ht="13.5">
      <c r="L681" s="346" t="s">
        <v>191</v>
      </c>
      <c r="M681" s="351"/>
      <c r="N681" s="351"/>
      <c r="O681" s="353"/>
      <c r="P681" s="341">
        <f>Додаток!H6</f>
        <v>292</v>
      </c>
    </row>
    <row r="682" spans="12:16">
      <c r="L682" s="345" t="s">
        <v>754</v>
      </c>
      <c r="M682" s="8"/>
      <c r="N682" s="8"/>
      <c r="O682" s="8"/>
      <c r="P682" s="339">
        <f>Додаток!I7</f>
        <v>0</v>
      </c>
    </row>
    <row r="683" spans="12:16" ht="14.25" thickBot="1">
      <c r="L683" s="348" t="s">
        <v>191</v>
      </c>
      <c r="M683" s="352"/>
      <c r="N683" s="352"/>
      <c r="O683" s="354"/>
      <c r="P683" s="344">
        <f>Додаток!I6</f>
        <v>0</v>
      </c>
    </row>
    <row r="684" spans="12:16">
      <c r="L684" s="345" t="s">
        <v>755</v>
      </c>
      <c r="M684" s="8"/>
      <c r="N684" s="8"/>
      <c r="O684" s="8"/>
      <c r="P684" s="339">
        <f>Додаток!F8</f>
        <v>46</v>
      </c>
    </row>
    <row r="685" spans="12:16" ht="13.5">
      <c r="L685" s="346" t="s">
        <v>191</v>
      </c>
      <c r="M685" s="351"/>
      <c r="N685" s="351"/>
      <c r="O685" s="353"/>
      <c r="P685" s="341">
        <f>Додаток!F6</f>
        <v>314</v>
      </c>
    </row>
    <row r="686" spans="12:16">
      <c r="L686" s="345" t="s">
        <v>382</v>
      </c>
      <c r="M686" s="8"/>
      <c r="N686" s="8"/>
      <c r="O686" s="8"/>
      <c r="P686" s="339">
        <f>Додаток!H8</f>
        <v>46</v>
      </c>
    </row>
    <row r="687" spans="12:16" ht="13.5">
      <c r="L687" s="346" t="s">
        <v>191</v>
      </c>
      <c r="M687" s="351"/>
      <c r="N687" s="351"/>
      <c r="O687" s="353"/>
      <c r="P687" s="341">
        <f>Додаток!H6</f>
        <v>292</v>
      </c>
    </row>
    <row r="688" spans="12:16">
      <c r="L688" s="345" t="s">
        <v>756</v>
      </c>
      <c r="M688" s="8"/>
      <c r="N688" s="8"/>
      <c r="O688" s="8"/>
      <c r="P688" s="347">
        <f>Додаток!I8</f>
        <v>0</v>
      </c>
    </row>
    <row r="689" spans="12:16" ht="14.25" thickBot="1">
      <c r="L689" s="348" t="s">
        <v>191</v>
      </c>
      <c r="M689" s="352"/>
      <c r="N689" s="352"/>
      <c r="O689" s="354"/>
      <c r="P689" s="344">
        <f>Додаток!I6</f>
        <v>0</v>
      </c>
    </row>
    <row r="690" spans="12:16">
      <c r="L690" s="345" t="s">
        <v>757</v>
      </c>
      <c r="M690" s="8"/>
      <c r="N690" s="8"/>
      <c r="O690" s="8"/>
      <c r="P690" s="339">
        <f>Додаток!F7+Додаток!F8</f>
        <v>52</v>
      </c>
    </row>
    <row r="691" spans="12:16" ht="13.5">
      <c r="L691" s="346" t="s">
        <v>191</v>
      </c>
      <c r="M691" s="351"/>
      <c r="N691" s="351"/>
      <c r="O691" s="353"/>
      <c r="P691" s="341">
        <f>Додаток!F6</f>
        <v>314</v>
      </c>
    </row>
    <row r="692" spans="12:16">
      <c r="L692" s="345" t="s">
        <v>383</v>
      </c>
      <c r="M692" s="8"/>
      <c r="N692" s="8"/>
      <c r="O692" s="8"/>
      <c r="P692" s="339">
        <f>Додаток!H7+Додаток!H8</f>
        <v>46</v>
      </c>
    </row>
    <row r="693" spans="12:16" ht="13.5">
      <c r="L693" s="346" t="s">
        <v>191</v>
      </c>
      <c r="M693" s="351"/>
      <c r="N693" s="351"/>
      <c r="O693" s="353"/>
      <c r="P693" s="341">
        <f>Додаток!H6</f>
        <v>292</v>
      </c>
    </row>
    <row r="694" spans="12:16">
      <c r="L694" s="345" t="s">
        <v>758</v>
      </c>
      <c r="M694" s="8"/>
      <c r="N694" s="8"/>
      <c r="O694" s="8"/>
      <c r="P694" s="347">
        <f>Додаток!I7+Додаток!I8</f>
        <v>0</v>
      </c>
    </row>
    <row r="695" spans="12:16" ht="14.25" thickBot="1">
      <c r="L695" s="348" t="s">
        <v>191</v>
      </c>
      <c r="M695" s="352"/>
      <c r="N695" s="352"/>
      <c r="O695" s="354"/>
      <c r="P695" s="344">
        <f>Додаток!I6</f>
        <v>0</v>
      </c>
    </row>
    <row r="696" spans="12:16">
      <c r="L696" s="345" t="s">
        <v>759</v>
      </c>
      <c r="M696" s="8"/>
      <c r="N696" s="8"/>
      <c r="O696" s="8"/>
      <c r="P696" s="339">
        <f>Додаток!F9+Додаток!F10+Додаток!F12</f>
        <v>262</v>
      </c>
    </row>
    <row r="697" spans="12:16" ht="13.5">
      <c r="L697" s="346" t="s">
        <v>191</v>
      </c>
      <c r="M697" s="351"/>
      <c r="N697" s="351"/>
      <c r="O697" s="353"/>
      <c r="P697" s="341">
        <f>Додаток!F6</f>
        <v>314</v>
      </c>
    </row>
    <row r="698" spans="12:16">
      <c r="L698" s="345" t="s">
        <v>760</v>
      </c>
      <c r="M698" s="8"/>
      <c r="N698" s="8"/>
      <c r="O698" s="8"/>
      <c r="P698" s="339">
        <f>Додаток!G9+Додаток!G10+Додаток!G12</f>
        <v>16</v>
      </c>
    </row>
    <row r="699" spans="12:16" ht="13.5">
      <c r="L699" s="346" t="s">
        <v>191</v>
      </c>
      <c r="M699" s="351"/>
      <c r="N699" s="351"/>
      <c r="O699" s="353"/>
      <c r="P699" s="341">
        <f>Додаток!G6</f>
        <v>22</v>
      </c>
    </row>
    <row r="700" spans="12:16">
      <c r="L700" s="345" t="s">
        <v>761</v>
      </c>
      <c r="M700" s="8"/>
      <c r="N700" s="8"/>
      <c r="O700" s="8"/>
      <c r="P700" s="339">
        <f>Додаток!H9+Додаток!H10+Додаток!H12</f>
        <v>246</v>
      </c>
    </row>
    <row r="701" spans="12:16" ht="13.5">
      <c r="L701" s="346" t="s">
        <v>191</v>
      </c>
      <c r="M701" s="351"/>
      <c r="N701" s="351"/>
      <c r="O701" s="353"/>
      <c r="P701" s="341">
        <f>Додаток!H6</f>
        <v>292</v>
      </c>
    </row>
    <row r="702" spans="12:16">
      <c r="L702" s="345" t="s">
        <v>762</v>
      </c>
      <c r="M702" s="8"/>
      <c r="N702" s="8"/>
      <c r="O702" s="8"/>
      <c r="P702" s="347">
        <f>Додаток!I9+Додаток!I10+Додаток!I12</f>
        <v>0</v>
      </c>
    </row>
    <row r="703" spans="12:16" ht="14.25" thickBot="1">
      <c r="L703" s="348" t="s">
        <v>191</v>
      </c>
      <c r="M703" s="352"/>
      <c r="N703" s="352"/>
      <c r="O703" s="354"/>
      <c r="P703" s="344">
        <f>Додаток!I6</f>
        <v>0</v>
      </c>
    </row>
    <row r="704" spans="12:16">
      <c r="L704" s="345" t="s">
        <v>354</v>
      </c>
      <c r="M704" s="8"/>
      <c r="N704" s="8"/>
      <c r="O704" s="8"/>
      <c r="P704" s="339">
        <f>Додаток!F15</f>
        <v>0</v>
      </c>
    </row>
    <row r="705" spans="12:16" ht="13.5">
      <c r="L705" s="346" t="s">
        <v>749</v>
      </c>
      <c r="M705" s="351"/>
      <c r="N705" s="351"/>
      <c r="O705" s="353"/>
      <c r="P705" s="341">
        <f>Додаток!F13</f>
        <v>4</v>
      </c>
    </row>
    <row r="706" spans="12:16">
      <c r="L706" s="345" t="s">
        <v>355</v>
      </c>
      <c r="M706" s="8"/>
      <c r="N706" s="8"/>
      <c r="O706" s="8"/>
      <c r="P706" s="339">
        <f>Додаток!G15</f>
        <v>0</v>
      </c>
    </row>
    <row r="707" spans="12:16" ht="13.5">
      <c r="L707" s="346" t="s">
        <v>749</v>
      </c>
      <c r="M707" s="351"/>
      <c r="N707" s="351"/>
      <c r="O707" s="353"/>
      <c r="P707" s="341">
        <f>Додаток!G13</f>
        <v>4</v>
      </c>
    </row>
    <row r="708" spans="12:16">
      <c r="L708" s="345" t="s">
        <v>356</v>
      </c>
      <c r="M708" s="8"/>
      <c r="N708" s="8"/>
      <c r="O708" s="8"/>
      <c r="P708" s="339">
        <f>Додаток!H15</f>
        <v>0</v>
      </c>
    </row>
    <row r="709" spans="12:16" ht="13.5">
      <c r="L709" s="346" t="s">
        <v>749</v>
      </c>
      <c r="M709" s="351"/>
      <c r="N709" s="351"/>
      <c r="O709" s="353"/>
      <c r="P709" s="341">
        <f>Додаток!H13</f>
        <v>0</v>
      </c>
    </row>
    <row r="710" spans="12:16">
      <c r="L710" s="345" t="s">
        <v>357</v>
      </c>
      <c r="M710" s="8"/>
      <c r="N710" s="8"/>
      <c r="O710" s="8"/>
      <c r="P710" s="347">
        <f>Додаток!I15</f>
        <v>0</v>
      </c>
    </row>
    <row r="711" spans="12:16" ht="14.25" thickBot="1">
      <c r="L711" s="348" t="s">
        <v>749</v>
      </c>
      <c r="M711" s="352"/>
      <c r="N711" s="352"/>
      <c r="O711" s="354"/>
      <c r="P711" s="344">
        <f>Додаток!I13</f>
        <v>0</v>
      </c>
    </row>
    <row r="712" spans="12:16">
      <c r="L712" s="345" t="s">
        <v>358</v>
      </c>
      <c r="M712" s="8"/>
      <c r="N712" s="8"/>
      <c r="O712" s="8"/>
      <c r="P712" s="339">
        <f>Додаток!F16</f>
        <v>0</v>
      </c>
    </row>
    <row r="713" spans="12:16" ht="13.5">
      <c r="L713" s="346" t="s">
        <v>749</v>
      </c>
      <c r="M713" s="351"/>
      <c r="N713" s="351"/>
      <c r="O713" s="353"/>
      <c r="P713" s="341">
        <f>Додаток!F13</f>
        <v>4</v>
      </c>
    </row>
    <row r="714" spans="12:16">
      <c r="L714" s="345" t="s">
        <v>359</v>
      </c>
      <c r="M714" s="8"/>
      <c r="N714" s="8"/>
      <c r="O714" s="8"/>
      <c r="P714" s="339">
        <f>Додаток!G16</f>
        <v>0</v>
      </c>
    </row>
    <row r="715" spans="12:16" ht="13.5">
      <c r="L715" s="346" t="s">
        <v>749</v>
      </c>
      <c r="M715" s="351"/>
      <c r="N715" s="351"/>
      <c r="O715" s="353"/>
      <c r="P715" s="341">
        <f>Додаток!G13</f>
        <v>4</v>
      </c>
    </row>
    <row r="716" spans="12:16">
      <c r="L716" s="345" t="s">
        <v>360</v>
      </c>
      <c r="M716" s="8"/>
      <c r="N716" s="8"/>
      <c r="O716" s="8"/>
      <c r="P716" s="339">
        <f>Додаток!H16</f>
        <v>0</v>
      </c>
    </row>
    <row r="717" spans="12:16" ht="13.5">
      <c r="L717" s="346" t="s">
        <v>749</v>
      </c>
      <c r="M717" s="351"/>
      <c r="N717" s="351"/>
      <c r="O717" s="353"/>
      <c r="P717" s="341">
        <f>Додаток!H13</f>
        <v>0</v>
      </c>
    </row>
    <row r="718" spans="12:16">
      <c r="L718" s="345" t="s">
        <v>361</v>
      </c>
      <c r="M718" s="8"/>
      <c r="N718" s="8"/>
      <c r="O718" s="8"/>
      <c r="P718" s="347">
        <f>Додаток!I16</f>
        <v>0</v>
      </c>
    </row>
    <row r="719" spans="12:16" ht="14.25" thickBot="1">
      <c r="L719" s="348" t="s">
        <v>749</v>
      </c>
      <c r="M719" s="352"/>
      <c r="N719" s="352"/>
      <c r="O719" s="354"/>
      <c r="P719" s="344">
        <f>Додаток!I13</f>
        <v>0</v>
      </c>
    </row>
    <row r="720" spans="12:16">
      <c r="L720" s="345" t="s">
        <v>363</v>
      </c>
      <c r="M720" s="8"/>
      <c r="N720" s="8"/>
      <c r="O720" s="8"/>
      <c r="P720" s="339">
        <f>Додаток!F18</f>
        <v>0</v>
      </c>
    </row>
    <row r="721" spans="12:16" ht="13.5">
      <c r="L721" s="346" t="s">
        <v>362</v>
      </c>
      <c r="M721" s="351"/>
      <c r="N721" s="351"/>
      <c r="O721" s="353"/>
      <c r="P721" s="341">
        <f>Додаток!F16</f>
        <v>0</v>
      </c>
    </row>
    <row r="722" spans="12:16">
      <c r="L722" s="345" t="s">
        <v>364</v>
      </c>
      <c r="M722" s="8"/>
      <c r="N722" s="8"/>
      <c r="O722" s="8"/>
      <c r="P722" s="339">
        <f>Додаток!G18</f>
        <v>0</v>
      </c>
    </row>
    <row r="723" spans="12:16" ht="13.5">
      <c r="L723" s="346" t="s">
        <v>362</v>
      </c>
      <c r="M723" s="351"/>
      <c r="N723" s="351"/>
      <c r="O723" s="353"/>
      <c r="P723" s="341">
        <f>Додаток!G16</f>
        <v>0</v>
      </c>
    </row>
    <row r="724" spans="12:16">
      <c r="L724" s="345" t="s">
        <v>365</v>
      </c>
      <c r="M724" s="8"/>
      <c r="N724" s="8"/>
      <c r="O724" s="8"/>
      <c r="P724" s="339">
        <f>Додаток!H18</f>
        <v>0</v>
      </c>
    </row>
    <row r="725" spans="12:16" ht="13.5">
      <c r="L725" s="346" t="s">
        <v>362</v>
      </c>
      <c r="M725" s="351"/>
      <c r="N725" s="351"/>
      <c r="O725" s="353"/>
      <c r="P725" s="341">
        <f>Додаток!H16</f>
        <v>0</v>
      </c>
    </row>
    <row r="726" spans="12:16">
      <c r="L726" s="345" t="s">
        <v>366</v>
      </c>
      <c r="M726" s="8"/>
      <c r="N726" s="8"/>
      <c r="O726" s="8"/>
      <c r="P726" s="347">
        <f>Додаток!I18</f>
        <v>0</v>
      </c>
    </row>
    <row r="727" spans="12:16" ht="14.25" thickBot="1">
      <c r="L727" s="348" t="s">
        <v>362</v>
      </c>
      <c r="M727" s="352"/>
      <c r="N727" s="352"/>
      <c r="O727" s="354"/>
      <c r="P727" s="344">
        <f>Додаток!I16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scale="95" orientation="portrait" r:id="rId1"/>
  <headerFooter alignWithMargins="0">
    <oddFooter>&amp;CСтр.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W450"/>
  <sheetViews>
    <sheetView showZeros="0" view="pageBreakPreview" topLeftCell="A110" zoomScale="70" zoomScaleNormal="75" zoomScaleSheetLayoutView="70" workbookViewId="0">
      <selection activeCell="C20" sqref="C20"/>
    </sheetView>
  </sheetViews>
  <sheetFormatPr defaultRowHeight="13.5"/>
  <cols>
    <col min="1" max="1" width="3.125" customWidth="1"/>
    <col min="2" max="2" width="16.875" bestFit="1" customWidth="1"/>
    <col min="3" max="11" width="9.625" customWidth="1"/>
    <col min="12" max="12" width="9.625" style="1" customWidth="1"/>
    <col min="13" max="20" width="9.625" customWidth="1"/>
  </cols>
  <sheetData>
    <row r="1" spans="1:20" ht="102" customHeight="1">
      <c r="A1" s="717" t="s">
        <v>338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9"/>
    </row>
    <row r="2" spans="1:20" ht="64.5" customHeight="1">
      <c r="A2" s="667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9"/>
    </row>
    <row r="3" spans="1:20" ht="64.5" customHeight="1">
      <c r="A3" s="667" t="s">
        <v>144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9"/>
    </row>
    <row r="4" spans="1:20" ht="64.5" customHeight="1">
      <c r="A4" s="667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9"/>
    </row>
    <row r="5" spans="1:20" ht="64.5" customHeight="1">
      <c r="A5" s="667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9"/>
    </row>
    <row r="6" spans="1:20" ht="64.5" customHeight="1">
      <c r="A6" s="720" t="s">
        <v>688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2"/>
    </row>
    <row r="7" spans="1:20" ht="64.5" customHeight="1">
      <c r="A7" s="667"/>
      <c r="B7" s="668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9"/>
    </row>
    <row r="8" spans="1:20" ht="64.5" customHeight="1">
      <c r="A8" s="667"/>
      <c r="B8" s="668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9"/>
    </row>
    <row r="9" spans="1:20" ht="64.5" customHeight="1">
      <c r="A9" s="667" t="s">
        <v>689</v>
      </c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9"/>
    </row>
    <row r="10" spans="1:20" ht="64.5" customHeight="1">
      <c r="A10" s="667"/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9"/>
    </row>
    <row r="11" spans="1:20" ht="64.5" customHeight="1">
      <c r="A11" s="667" t="str">
        <f>'Таблиця 1'!T13</f>
        <v>Прокуратура Центрального регіону</v>
      </c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9"/>
    </row>
    <row r="12" spans="1:20" ht="64.5" customHeight="1">
      <c r="A12" s="667" t="s">
        <v>693</v>
      </c>
      <c r="B12" s="668"/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9"/>
    </row>
    <row r="13" spans="1:20" ht="64.5" customHeight="1">
      <c r="A13" s="667"/>
      <c r="B13" s="668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9"/>
    </row>
    <row r="14" spans="1:20" ht="64.5" customHeight="1" thickBot="1">
      <c r="A14" s="712">
        <f>D19</f>
        <v>2015</v>
      </c>
      <c r="B14" s="713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4"/>
    </row>
    <row r="15" spans="1:20" ht="20.25" customHeight="1">
      <c r="A15" s="72" t="s">
        <v>151</v>
      </c>
      <c r="B15" s="72"/>
      <c r="C15" s="72"/>
      <c r="D15" s="72"/>
      <c r="E15" s="72"/>
      <c r="F15" s="72"/>
      <c r="G15" s="72"/>
      <c r="H15" s="72"/>
      <c r="I15" s="72"/>
      <c r="J15" s="72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8.25" customHeight="1" thickBot="1">
      <c r="A16" s="59"/>
      <c r="B16" s="5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59"/>
      <c r="R16" s="59"/>
      <c r="S16" s="59"/>
      <c r="T16" s="59"/>
    </row>
    <row r="17" spans="1:23" ht="37.5" customHeight="1" thickBot="1">
      <c r="A17" s="675" t="s">
        <v>347</v>
      </c>
      <c r="B17" s="678" t="s">
        <v>348</v>
      </c>
      <c r="C17" s="661" t="s">
        <v>145</v>
      </c>
      <c r="D17" s="661"/>
      <c r="E17" s="661"/>
      <c r="F17" s="661" t="s">
        <v>146</v>
      </c>
      <c r="G17" s="661"/>
      <c r="H17" s="661"/>
      <c r="I17" s="674" t="s">
        <v>319</v>
      </c>
      <c r="J17" s="674"/>
      <c r="K17" s="661" t="s">
        <v>147</v>
      </c>
      <c r="L17" s="661"/>
      <c r="M17" s="661"/>
      <c r="N17" s="674" t="s">
        <v>319</v>
      </c>
      <c r="O17" s="674"/>
      <c r="P17" s="661" t="s">
        <v>148</v>
      </c>
      <c r="Q17" s="661"/>
      <c r="R17" s="661"/>
      <c r="S17" s="674" t="s">
        <v>319</v>
      </c>
      <c r="T17" s="674"/>
      <c r="U17" s="1"/>
      <c r="V17" s="1"/>
      <c r="W17" s="1"/>
    </row>
    <row r="18" spans="1:23" ht="37.5" customHeight="1" thickBot="1">
      <c r="A18" s="676"/>
      <c r="B18" s="678"/>
      <c r="C18" s="661"/>
      <c r="D18" s="661"/>
      <c r="E18" s="661"/>
      <c r="F18" s="661"/>
      <c r="G18" s="661"/>
      <c r="H18" s="661"/>
      <c r="I18" s="674"/>
      <c r="J18" s="674"/>
      <c r="K18" s="661"/>
      <c r="L18" s="661"/>
      <c r="M18" s="661"/>
      <c r="N18" s="674"/>
      <c r="O18" s="674"/>
      <c r="P18" s="661"/>
      <c r="Q18" s="661"/>
      <c r="R18" s="661"/>
      <c r="S18" s="674"/>
      <c r="T18" s="674"/>
      <c r="U18" s="1"/>
      <c r="V18" s="1"/>
      <c r="W18" s="1"/>
    </row>
    <row r="19" spans="1:23" ht="21.95" customHeight="1" thickBot="1">
      <c r="A19" s="677"/>
      <c r="B19" s="678"/>
      <c r="C19" s="73">
        <v>2014</v>
      </c>
      <c r="D19" s="198">
        <v>2015</v>
      </c>
      <c r="E19" s="199" t="s">
        <v>349</v>
      </c>
      <c r="F19" s="73">
        <f>C19</f>
        <v>2014</v>
      </c>
      <c r="G19" s="198">
        <f>D19</f>
        <v>2015</v>
      </c>
      <c r="H19" s="199" t="s">
        <v>349</v>
      </c>
      <c r="I19" s="73">
        <f>F19</f>
        <v>2014</v>
      </c>
      <c r="J19" s="74">
        <f>G19</f>
        <v>2015</v>
      </c>
      <c r="K19" s="73">
        <f>F19</f>
        <v>2014</v>
      </c>
      <c r="L19" s="198">
        <f>G19</f>
        <v>2015</v>
      </c>
      <c r="M19" s="199" t="s">
        <v>349</v>
      </c>
      <c r="N19" s="73">
        <f>K19</f>
        <v>2014</v>
      </c>
      <c r="O19" s="74">
        <f>L19</f>
        <v>2015</v>
      </c>
      <c r="P19" s="73">
        <f>C19</f>
        <v>2014</v>
      </c>
      <c r="Q19" s="198">
        <f>D19</f>
        <v>2015</v>
      </c>
      <c r="R19" s="199" t="s">
        <v>349</v>
      </c>
      <c r="S19" s="73">
        <f>P19</f>
        <v>2014</v>
      </c>
      <c r="T19" s="74">
        <f>Q19</f>
        <v>2015</v>
      </c>
      <c r="U19" s="1"/>
      <c r="V19" s="1"/>
      <c r="W19" s="1"/>
    </row>
    <row r="20" spans="1:23" ht="21" customHeight="1">
      <c r="A20" s="203">
        <v>1</v>
      </c>
      <c r="B20" s="367" t="s">
        <v>707</v>
      </c>
      <c r="C20" s="159">
        <v>24</v>
      </c>
      <c r="D20" s="187">
        <v>132</v>
      </c>
      <c r="E20" s="185" t="str">
        <f>IF(C20=0,0,IF(D20=0,"-100,0",IF(D20*100/C20&lt;200,ROUND(D20*100/C20-100,1),ROUND(D20/C20,1)&amp;" р")))</f>
        <v>5,5 р</v>
      </c>
      <c r="F20" s="159">
        <v>8</v>
      </c>
      <c r="G20" s="187">
        <v>74</v>
      </c>
      <c r="H20" s="185" t="str">
        <f>IF(F20=0,0,IF(G20=0,"-100,0",IF(G20*100/F20&lt;200,ROUND(G20*100/F20-100,1),ROUND(G20/F20,1)&amp;" р")))</f>
        <v>9,3 р</v>
      </c>
      <c r="I20" s="62">
        <f t="shared" ref="I20:J22" si="0">IF(C20=0,0,F20*100/C20)</f>
        <v>33.333333333333336</v>
      </c>
      <c r="J20" s="63">
        <f t="shared" si="0"/>
        <v>56.060606060606062</v>
      </c>
      <c r="K20" s="159"/>
      <c r="L20" s="187">
        <v>1</v>
      </c>
      <c r="M20" s="185">
        <f>IF(K20=0,0,IF(L20=0,"-100,0",IF(L20*100/K20&lt;200,ROUND(L20*100/K20-100,1),ROUND(L20/K20,1)&amp;" р")))</f>
        <v>0</v>
      </c>
      <c r="N20" s="62">
        <f t="shared" ref="N20:O22" si="1">IF(F20=0,0,K20*100/F20)</f>
        <v>0</v>
      </c>
      <c r="O20" s="63">
        <f t="shared" si="1"/>
        <v>1.3513513513513513</v>
      </c>
      <c r="P20" s="159">
        <v>4</v>
      </c>
      <c r="Q20" s="187">
        <v>66</v>
      </c>
      <c r="R20" s="185" t="str">
        <f>IF(P20=0,0,IF(Q20=0,"-100,0",IF(Q20*100/P20&lt;200,ROUND(Q20*100/P20-100,1),ROUND(Q20/P20,1)&amp;" р")))</f>
        <v>16,5 р</v>
      </c>
      <c r="S20" s="62">
        <f t="shared" ref="S20:T22" si="2">IF(F20=0,0,P20*100/F20)</f>
        <v>50</v>
      </c>
      <c r="T20" s="63">
        <f t="shared" si="2"/>
        <v>89.189189189189193</v>
      </c>
      <c r="U20" s="1"/>
      <c r="V20" s="1"/>
      <c r="W20" s="1"/>
    </row>
    <row r="21" spans="1:23" ht="21" customHeight="1">
      <c r="A21" s="204">
        <v>2</v>
      </c>
      <c r="B21" s="368" t="s">
        <v>708</v>
      </c>
      <c r="C21" s="160">
        <v>16</v>
      </c>
      <c r="D21" s="188">
        <v>58</v>
      </c>
      <c r="E21" s="186" t="str">
        <f>IF(C21=0,0,IF(D21=0,"-100,0",IF(D21*100/C21&lt;200,ROUND(D21*100/C21-100,1),ROUND(D21/C21,1)&amp;" р")))</f>
        <v>3,6 р</v>
      </c>
      <c r="F21" s="160">
        <v>4</v>
      </c>
      <c r="G21" s="188">
        <v>15</v>
      </c>
      <c r="H21" s="186" t="str">
        <f>IF(F21=0,0,IF(G21=0,"-100,0",IF(G21*100/F21&lt;200,ROUND(G21*100/F21-100,1),ROUND(G21/F21,1)&amp;" р")))</f>
        <v>3,8 р</v>
      </c>
      <c r="I21" s="64">
        <f t="shared" si="0"/>
        <v>25</v>
      </c>
      <c r="J21" s="65">
        <f t="shared" si="0"/>
        <v>25.862068965517242</v>
      </c>
      <c r="K21" s="160"/>
      <c r="L21" s="188">
        <v>1</v>
      </c>
      <c r="M21" s="186">
        <f>IF(K21=0,0,IF(L21=0,"-100,0",IF(L21*100/K21&lt;200,ROUND(L21*100/K21-100,1),ROUND(L21/K21,1)&amp;" р")))</f>
        <v>0</v>
      </c>
      <c r="N21" s="64">
        <f t="shared" si="1"/>
        <v>0</v>
      </c>
      <c r="O21" s="65">
        <f t="shared" si="1"/>
        <v>6.666666666666667</v>
      </c>
      <c r="P21" s="160">
        <v>2</v>
      </c>
      <c r="Q21" s="188">
        <v>14</v>
      </c>
      <c r="R21" s="186" t="str">
        <f>IF(P21=0,0,IF(Q21=0,"-100,0",IF(Q21*100/P21&lt;200,ROUND(Q21*100/P21-100,1),ROUND(Q21/P21,1)&amp;" р")))</f>
        <v>7 р</v>
      </c>
      <c r="S21" s="64">
        <f t="shared" si="2"/>
        <v>50</v>
      </c>
      <c r="T21" s="65">
        <f t="shared" si="2"/>
        <v>93.333333333333329</v>
      </c>
      <c r="U21" s="1"/>
      <c r="V21" s="1"/>
      <c r="W21" s="1"/>
    </row>
    <row r="22" spans="1:23" ht="21" customHeight="1">
      <c r="A22" s="204">
        <v>3</v>
      </c>
      <c r="B22" s="368" t="s">
        <v>709</v>
      </c>
      <c r="C22" s="160">
        <v>9</v>
      </c>
      <c r="D22" s="188">
        <v>188</v>
      </c>
      <c r="E22" s="186" t="str">
        <f>IF(C22=0,0,IF(D22=0,"-100,0",IF(D22*100/C22&lt;200,ROUND(D22*100/C22-100,1),ROUND(D22/C22,1)&amp;" р")))</f>
        <v>20,9 р</v>
      </c>
      <c r="F22" s="160">
        <v>6</v>
      </c>
      <c r="G22" s="188">
        <v>72</v>
      </c>
      <c r="H22" s="186" t="str">
        <f>IF(F22=0,0,IF(G22=0,"-100,0",IF(G22*100/F22&lt;200,ROUND(G22*100/F22-100,1),ROUND(G22/F22,1)&amp;" р")))</f>
        <v>12 р</v>
      </c>
      <c r="I22" s="64">
        <f t="shared" si="0"/>
        <v>66.666666666666671</v>
      </c>
      <c r="J22" s="65">
        <f t="shared" si="0"/>
        <v>38.297872340425535</v>
      </c>
      <c r="K22" s="160"/>
      <c r="L22" s="188"/>
      <c r="M22" s="186">
        <f>IF(K22=0,0,IF(L22=0,"-100,0",IF(L22*100/K22&lt;200,ROUND(L22*100/K22-100,1),ROUND(L22/K22,1)&amp;" р")))</f>
        <v>0</v>
      </c>
      <c r="N22" s="64">
        <f t="shared" si="1"/>
        <v>0</v>
      </c>
      <c r="O22" s="65">
        <f t="shared" si="1"/>
        <v>0</v>
      </c>
      <c r="P22" s="160">
        <v>3</v>
      </c>
      <c r="Q22" s="188">
        <v>60</v>
      </c>
      <c r="R22" s="186" t="str">
        <f>IF(P22=0,0,IF(Q22=0,"-100,0",IF(Q22*100/P22&lt;200,ROUND(Q22*100/P22-100,1),ROUND(Q22/P22,1)&amp;" р")))</f>
        <v>20 р</v>
      </c>
      <c r="S22" s="64">
        <f t="shared" si="2"/>
        <v>50</v>
      </c>
      <c r="T22" s="65">
        <f t="shared" si="2"/>
        <v>83.333333333333329</v>
      </c>
      <c r="U22" s="1"/>
      <c r="V22" s="1"/>
      <c r="W22" s="1"/>
    </row>
    <row r="23" spans="1:23" ht="21" customHeight="1">
      <c r="A23" s="204">
        <v>4</v>
      </c>
      <c r="B23" s="368" t="s">
        <v>710</v>
      </c>
      <c r="C23" s="160">
        <v>40</v>
      </c>
      <c r="D23" s="188">
        <v>174</v>
      </c>
      <c r="E23" s="186" t="str">
        <f t="shared" ref="E23:E30" si="3">IF(C23=0,0,IF(D23=0,"-100,0",IF(D23*100/C23&lt;200,ROUND(D23*100/C23-100,1),ROUND(D23/C23,1)&amp;" р")))</f>
        <v>4,4 р</v>
      </c>
      <c r="F23" s="160">
        <v>18</v>
      </c>
      <c r="G23" s="188">
        <v>25</v>
      </c>
      <c r="H23" s="186">
        <f t="shared" ref="H23:H30" si="4">IF(F23=0,0,IF(G23=0,"-100,0",IF(G23*100/F23&lt;200,ROUND(G23*100/F23-100,1),ROUND(G23/F23,1)&amp;" р")))</f>
        <v>38.9</v>
      </c>
      <c r="I23" s="64">
        <f t="shared" ref="I23:I30" si="5">IF(C23=0,0,F23*100/C23)</f>
        <v>45</v>
      </c>
      <c r="J23" s="65">
        <f t="shared" ref="J23:J30" si="6">IF(D23=0,0,G23*100/D23)</f>
        <v>14.367816091954023</v>
      </c>
      <c r="K23" s="160"/>
      <c r="L23" s="188">
        <v>3</v>
      </c>
      <c r="M23" s="186">
        <f t="shared" ref="M23:M30" si="7">IF(K23=0,0,IF(L23=0,"-100,0",IF(L23*100/K23&lt;200,ROUND(L23*100/K23-100,1),ROUND(L23/K23,1)&amp;" р")))</f>
        <v>0</v>
      </c>
      <c r="N23" s="64">
        <f t="shared" ref="N23:N30" si="8">IF(F23=0,0,K23*100/F23)</f>
        <v>0</v>
      </c>
      <c r="O23" s="65">
        <f t="shared" ref="O23:O30" si="9">IF(G23=0,0,L23*100/G23)</f>
        <v>12</v>
      </c>
      <c r="P23" s="160">
        <v>9</v>
      </c>
      <c r="Q23" s="188">
        <v>11</v>
      </c>
      <c r="R23" s="186">
        <f t="shared" ref="R23:R30" si="10">IF(P23=0,0,IF(Q23=0,"-100,0",IF(Q23*100/P23&lt;200,ROUND(Q23*100/P23-100,1),ROUND(Q23/P23,1)&amp;" р")))</f>
        <v>22.2</v>
      </c>
      <c r="S23" s="64">
        <f t="shared" ref="S23:S30" si="11">IF(F23=0,0,P23*100/F23)</f>
        <v>50</v>
      </c>
      <c r="T23" s="65">
        <f t="shared" ref="T23:T30" si="12">IF(G23=0,0,Q23*100/G23)</f>
        <v>44</v>
      </c>
      <c r="U23" s="1"/>
      <c r="V23" s="1"/>
      <c r="W23" s="1"/>
    </row>
    <row r="24" spans="1:23" ht="21" customHeight="1">
      <c r="A24" s="204">
        <v>5</v>
      </c>
      <c r="B24" s="368" t="s">
        <v>711</v>
      </c>
      <c r="C24" s="160">
        <v>11</v>
      </c>
      <c r="D24" s="188">
        <v>52</v>
      </c>
      <c r="E24" s="186" t="str">
        <f t="shared" si="3"/>
        <v>4,7 р</v>
      </c>
      <c r="F24" s="160">
        <v>7</v>
      </c>
      <c r="G24" s="188">
        <v>22</v>
      </c>
      <c r="H24" s="186" t="str">
        <f t="shared" si="4"/>
        <v>3,1 р</v>
      </c>
      <c r="I24" s="64">
        <f t="shared" si="5"/>
        <v>63.636363636363633</v>
      </c>
      <c r="J24" s="65">
        <f t="shared" si="6"/>
        <v>42.307692307692307</v>
      </c>
      <c r="K24" s="160"/>
      <c r="L24" s="188"/>
      <c r="M24" s="186">
        <f t="shared" si="7"/>
        <v>0</v>
      </c>
      <c r="N24" s="64">
        <f t="shared" si="8"/>
        <v>0</v>
      </c>
      <c r="O24" s="65">
        <f t="shared" si="9"/>
        <v>0</v>
      </c>
      <c r="P24" s="160">
        <v>2</v>
      </c>
      <c r="Q24" s="188">
        <v>17</v>
      </c>
      <c r="R24" s="186" t="str">
        <f t="shared" si="10"/>
        <v>8,5 р</v>
      </c>
      <c r="S24" s="64">
        <f t="shared" si="11"/>
        <v>28.571428571428573</v>
      </c>
      <c r="T24" s="65">
        <f t="shared" si="12"/>
        <v>77.272727272727266</v>
      </c>
      <c r="U24" s="1"/>
      <c r="V24" s="1"/>
      <c r="W24" s="1"/>
    </row>
    <row r="25" spans="1:23" ht="21" customHeight="1">
      <c r="A25" s="204">
        <v>6</v>
      </c>
      <c r="B25" s="368" t="s">
        <v>712</v>
      </c>
      <c r="C25" s="160">
        <v>4</v>
      </c>
      <c r="D25" s="188">
        <v>64</v>
      </c>
      <c r="E25" s="186" t="str">
        <f t="shared" si="3"/>
        <v>16 р</v>
      </c>
      <c r="F25" s="160">
        <v>3</v>
      </c>
      <c r="G25" s="188">
        <v>12</v>
      </c>
      <c r="H25" s="186" t="str">
        <f t="shared" si="4"/>
        <v>4 р</v>
      </c>
      <c r="I25" s="64">
        <f t="shared" si="5"/>
        <v>75</v>
      </c>
      <c r="J25" s="65">
        <f t="shared" si="6"/>
        <v>18.75</v>
      </c>
      <c r="K25" s="160"/>
      <c r="L25" s="188"/>
      <c r="M25" s="186">
        <f t="shared" si="7"/>
        <v>0</v>
      </c>
      <c r="N25" s="64">
        <f t="shared" si="8"/>
        <v>0</v>
      </c>
      <c r="O25" s="65">
        <f t="shared" si="9"/>
        <v>0</v>
      </c>
      <c r="P25" s="160">
        <v>1</v>
      </c>
      <c r="Q25" s="188">
        <v>12</v>
      </c>
      <c r="R25" s="186" t="str">
        <f t="shared" si="10"/>
        <v>12 р</v>
      </c>
      <c r="S25" s="64">
        <f t="shared" si="11"/>
        <v>33.333333333333336</v>
      </c>
      <c r="T25" s="65">
        <f t="shared" si="12"/>
        <v>100</v>
      </c>
      <c r="U25" s="1"/>
      <c r="V25" s="1"/>
      <c r="W25" s="1"/>
    </row>
    <row r="26" spans="1:23" ht="21" customHeight="1">
      <c r="A26" s="204">
        <v>7</v>
      </c>
      <c r="B26" s="368" t="s">
        <v>713</v>
      </c>
      <c r="C26" s="160">
        <v>9</v>
      </c>
      <c r="D26" s="188">
        <v>24</v>
      </c>
      <c r="E26" s="186" t="str">
        <f t="shared" si="3"/>
        <v>2,7 р</v>
      </c>
      <c r="F26" s="160">
        <v>4</v>
      </c>
      <c r="G26" s="188">
        <v>6</v>
      </c>
      <c r="H26" s="186">
        <f t="shared" si="4"/>
        <v>50</v>
      </c>
      <c r="I26" s="64">
        <f t="shared" si="5"/>
        <v>44.444444444444443</v>
      </c>
      <c r="J26" s="65">
        <f t="shared" si="6"/>
        <v>25</v>
      </c>
      <c r="K26" s="160"/>
      <c r="L26" s="188"/>
      <c r="M26" s="186">
        <f t="shared" si="7"/>
        <v>0</v>
      </c>
      <c r="N26" s="64">
        <f t="shared" si="8"/>
        <v>0</v>
      </c>
      <c r="O26" s="65">
        <f t="shared" si="9"/>
        <v>0</v>
      </c>
      <c r="P26" s="160">
        <v>2</v>
      </c>
      <c r="Q26" s="188">
        <v>5</v>
      </c>
      <c r="R26" s="186" t="str">
        <f t="shared" si="10"/>
        <v>2,5 р</v>
      </c>
      <c r="S26" s="64">
        <f t="shared" si="11"/>
        <v>50</v>
      </c>
      <c r="T26" s="65">
        <f t="shared" si="12"/>
        <v>83.333333333333329</v>
      </c>
      <c r="U26" s="1"/>
      <c r="V26" s="1"/>
      <c r="W26" s="1"/>
    </row>
    <row r="27" spans="1:23" ht="21" customHeight="1">
      <c r="A27" s="204">
        <v>8</v>
      </c>
      <c r="B27" s="368" t="s">
        <v>714</v>
      </c>
      <c r="C27" s="160">
        <v>13</v>
      </c>
      <c r="D27" s="188">
        <v>102</v>
      </c>
      <c r="E27" s="186" t="str">
        <f t="shared" si="3"/>
        <v>7,8 р</v>
      </c>
      <c r="F27" s="160">
        <v>6</v>
      </c>
      <c r="G27" s="188">
        <v>29</v>
      </c>
      <c r="H27" s="186" t="str">
        <f t="shared" si="4"/>
        <v>4,8 р</v>
      </c>
      <c r="I27" s="64">
        <f t="shared" si="5"/>
        <v>46.153846153846153</v>
      </c>
      <c r="J27" s="65">
        <f t="shared" si="6"/>
        <v>28.431372549019606</v>
      </c>
      <c r="K27" s="160"/>
      <c r="L27" s="188">
        <v>1</v>
      </c>
      <c r="M27" s="186">
        <f t="shared" si="7"/>
        <v>0</v>
      </c>
      <c r="N27" s="64">
        <f t="shared" si="8"/>
        <v>0</v>
      </c>
      <c r="O27" s="65">
        <f t="shared" si="9"/>
        <v>3.4482758620689653</v>
      </c>
      <c r="P27" s="160">
        <v>2</v>
      </c>
      <c r="Q27" s="188">
        <v>14</v>
      </c>
      <c r="R27" s="186" t="str">
        <f t="shared" si="10"/>
        <v>7 р</v>
      </c>
      <c r="S27" s="64">
        <f t="shared" si="11"/>
        <v>33.333333333333336</v>
      </c>
      <c r="T27" s="65">
        <f t="shared" si="12"/>
        <v>48.275862068965516</v>
      </c>
      <c r="U27" s="1"/>
      <c r="V27" s="1"/>
      <c r="W27" s="1"/>
    </row>
    <row r="28" spans="1:23" ht="21" customHeight="1">
      <c r="A28" s="204">
        <v>9</v>
      </c>
      <c r="B28" s="368" t="s">
        <v>715</v>
      </c>
      <c r="C28" s="160">
        <v>31</v>
      </c>
      <c r="D28" s="188">
        <v>342</v>
      </c>
      <c r="E28" s="186" t="str">
        <f t="shared" si="3"/>
        <v>11 р</v>
      </c>
      <c r="F28" s="160">
        <v>11</v>
      </c>
      <c r="G28" s="188">
        <v>71</v>
      </c>
      <c r="H28" s="186" t="str">
        <f t="shared" si="4"/>
        <v>6,5 р</v>
      </c>
      <c r="I28" s="64">
        <f t="shared" si="5"/>
        <v>35.483870967741936</v>
      </c>
      <c r="J28" s="65">
        <f t="shared" si="6"/>
        <v>20.760233918128655</v>
      </c>
      <c r="K28" s="160"/>
      <c r="L28" s="188"/>
      <c r="M28" s="186">
        <f t="shared" si="7"/>
        <v>0</v>
      </c>
      <c r="N28" s="64">
        <f t="shared" si="8"/>
        <v>0</v>
      </c>
      <c r="O28" s="65">
        <f t="shared" si="9"/>
        <v>0</v>
      </c>
      <c r="P28" s="160">
        <v>5</v>
      </c>
      <c r="Q28" s="188">
        <v>47</v>
      </c>
      <c r="R28" s="186" t="str">
        <f t="shared" si="10"/>
        <v>9,4 р</v>
      </c>
      <c r="S28" s="64">
        <f t="shared" si="11"/>
        <v>45.454545454545453</v>
      </c>
      <c r="T28" s="65">
        <f t="shared" si="12"/>
        <v>66.197183098591552</v>
      </c>
      <c r="U28" s="1"/>
      <c r="V28" s="1"/>
      <c r="W28" s="1"/>
    </row>
    <row r="29" spans="1:23" ht="21" customHeight="1">
      <c r="A29" s="204">
        <v>10</v>
      </c>
      <c r="B29" s="368" t="s">
        <v>716</v>
      </c>
      <c r="C29" s="160">
        <v>3</v>
      </c>
      <c r="D29" s="188">
        <v>138</v>
      </c>
      <c r="E29" s="186" t="str">
        <f t="shared" si="3"/>
        <v>46 р</v>
      </c>
      <c r="F29" s="160">
        <v>1</v>
      </c>
      <c r="G29" s="188">
        <v>21</v>
      </c>
      <c r="H29" s="186" t="str">
        <f t="shared" si="4"/>
        <v>21 р</v>
      </c>
      <c r="I29" s="64">
        <f t="shared" si="5"/>
        <v>33.333333333333336</v>
      </c>
      <c r="J29" s="65">
        <f t="shared" si="6"/>
        <v>15.217391304347826</v>
      </c>
      <c r="K29" s="160"/>
      <c r="L29" s="188"/>
      <c r="M29" s="186">
        <f t="shared" si="7"/>
        <v>0</v>
      </c>
      <c r="N29" s="64">
        <f t="shared" si="8"/>
        <v>0</v>
      </c>
      <c r="O29" s="65">
        <f t="shared" si="9"/>
        <v>0</v>
      </c>
      <c r="P29" s="160"/>
      <c r="Q29" s="188">
        <v>19</v>
      </c>
      <c r="R29" s="186">
        <f t="shared" si="10"/>
        <v>0</v>
      </c>
      <c r="S29" s="64">
        <f t="shared" si="11"/>
        <v>0</v>
      </c>
      <c r="T29" s="65">
        <f t="shared" si="12"/>
        <v>90.476190476190482</v>
      </c>
      <c r="U29" s="1"/>
      <c r="V29" s="1"/>
      <c r="W29" s="1"/>
    </row>
    <row r="30" spans="1:23" ht="21" customHeight="1">
      <c r="A30" s="204">
        <v>11</v>
      </c>
      <c r="B30" s="368" t="s">
        <v>717</v>
      </c>
      <c r="C30" s="160">
        <v>5</v>
      </c>
      <c r="D30" s="188">
        <v>49</v>
      </c>
      <c r="E30" s="186" t="str">
        <f t="shared" si="3"/>
        <v>9,8 р</v>
      </c>
      <c r="F30" s="160">
        <v>1</v>
      </c>
      <c r="G30" s="188">
        <v>10</v>
      </c>
      <c r="H30" s="186" t="str">
        <f t="shared" si="4"/>
        <v>10 р</v>
      </c>
      <c r="I30" s="64">
        <f t="shared" si="5"/>
        <v>20</v>
      </c>
      <c r="J30" s="65">
        <f t="shared" si="6"/>
        <v>20.408163265306122</v>
      </c>
      <c r="K30" s="160"/>
      <c r="L30" s="188"/>
      <c r="M30" s="186">
        <f t="shared" si="7"/>
        <v>0</v>
      </c>
      <c r="N30" s="64">
        <f t="shared" si="8"/>
        <v>0</v>
      </c>
      <c r="O30" s="65">
        <f t="shared" si="9"/>
        <v>0</v>
      </c>
      <c r="P30" s="160"/>
      <c r="Q30" s="188">
        <v>9</v>
      </c>
      <c r="R30" s="186">
        <f t="shared" si="10"/>
        <v>0</v>
      </c>
      <c r="S30" s="64">
        <f t="shared" si="11"/>
        <v>0</v>
      </c>
      <c r="T30" s="65">
        <f t="shared" si="12"/>
        <v>90</v>
      </c>
      <c r="U30" s="1"/>
      <c r="V30" s="1"/>
      <c r="W30" s="1"/>
    </row>
    <row r="31" spans="1:23" ht="21" customHeight="1" thickBot="1">
      <c r="A31" s="204">
        <v>12</v>
      </c>
      <c r="B31" s="365" t="s">
        <v>262</v>
      </c>
      <c r="C31" s="160">
        <v>6</v>
      </c>
      <c r="D31" s="188">
        <v>22</v>
      </c>
      <c r="E31" s="186" t="str">
        <f>IF(C31=0,0,IF(D31=0,"-100,0",IF(D31*100/C31&lt;200,ROUND(D31*100/C31-100,1),ROUND(D31/C31,1)&amp;" р")))</f>
        <v>3,7 р</v>
      </c>
      <c r="F31" s="160">
        <v>2</v>
      </c>
      <c r="G31" s="188">
        <v>1</v>
      </c>
      <c r="H31" s="186">
        <f>IF(F31=0,0,IF(G31=0,"-100,0",IF(G31*100/F31&lt;200,ROUND(G31*100/F31-100,1),ROUND(G31/F31,1)&amp;" р")))</f>
        <v>-50</v>
      </c>
      <c r="I31" s="314">
        <f>IF(C31=0,0,F31*100/C31)</f>
        <v>33.333333333333336</v>
      </c>
      <c r="J31" s="315">
        <f>IF(D31=0,0,G31*100/D31)</f>
        <v>4.5454545454545459</v>
      </c>
      <c r="K31" s="160"/>
      <c r="L31" s="188"/>
      <c r="M31" s="186">
        <f>IF(K31=0,0,IF(L31=0,"-100,0",IF(L31*100/K31&lt;200,ROUND(L31*100/K31-100,1),ROUND(L31/K31,1)&amp;" р")))</f>
        <v>0</v>
      </c>
      <c r="N31" s="64">
        <f>IF(F31=0,0,K31*100/F31)</f>
        <v>0</v>
      </c>
      <c r="O31" s="65">
        <f>IF(G31=0,0,L31*100/G31)</f>
        <v>0</v>
      </c>
      <c r="P31" s="160">
        <v>1</v>
      </c>
      <c r="Q31" s="188">
        <v>1</v>
      </c>
      <c r="R31" s="186">
        <f>IF(P31=0,0,IF(Q31=0,"-100,0",IF(Q31*100/P31&lt;200,ROUND(Q31*100/P31-100,1),ROUND(Q31/P31,1)&amp;" р")))</f>
        <v>0</v>
      </c>
      <c r="S31" s="64">
        <f>IF(F31=0,0,P31*100/F31)</f>
        <v>50</v>
      </c>
      <c r="T31" s="65">
        <f>IF(G31=0,0,Q31*100/G31)</f>
        <v>100</v>
      </c>
      <c r="U31" s="1"/>
      <c r="V31" s="1"/>
      <c r="W31" s="1"/>
    </row>
    <row r="32" spans="1:23" ht="21" customHeight="1" thickBot="1">
      <c r="A32" s="205">
        <v>13</v>
      </c>
      <c r="B32" s="366" t="s">
        <v>692</v>
      </c>
      <c r="C32" s="189">
        <v>171</v>
      </c>
      <c r="D32" s="190">
        <v>1345</v>
      </c>
      <c r="E32" s="56" t="str">
        <f>IF(C32=0,0,IF(D32=0,"-100,0",IF(D32*100/C32&lt;200,ROUND(D32*100/C32-100,1),ROUND(D32/C32,1)&amp;" р")))</f>
        <v>7,9 р</v>
      </c>
      <c r="F32" s="189">
        <v>71</v>
      </c>
      <c r="G32" s="190">
        <v>358</v>
      </c>
      <c r="H32" s="56" t="str">
        <f>IF(F32=0,0,IF(G32=0,"-100,0",IF(G32*100/F32&lt;200,ROUND(G32*100/F32-100,1),ROUND(G32/F32,1)&amp;" р")))</f>
        <v>5 р</v>
      </c>
      <c r="I32" s="57">
        <f>IF(C32=0,0,F32*100/C32)</f>
        <v>41.520467836257311</v>
      </c>
      <c r="J32" s="58">
        <f>IF(D32=0,0,G32*100/D32)</f>
        <v>26.617100371747213</v>
      </c>
      <c r="K32" s="189"/>
      <c r="L32" s="190">
        <v>6</v>
      </c>
      <c r="M32" s="56">
        <f>IF(K32=0,0,IF(L32=0,"-100,0",IF(L32*100/K32&lt;200,ROUND(L32*100/K32-100,1),ROUND(L32/K32,1)&amp;" р")))</f>
        <v>0</v>
      </c>
      <c r="N32" s="57">
        <f>IF(F32=0,0,K32*100/F32)</f>
        <v>0</v>
      </c>
      <c r="O32" s="58">
        <f>IF(G32=0,0,L32*100/G32)</f>
        <v>1.6759776536312849</v>
      </c>
      <c r="P32" s="189">
        <v>31</v>
      </c>
      <c r="Q32" s="190">
        <v>275</v>
      </c>
      <c r="R32" s="56" t="str">
        <f>IF(P32=0,0,IF(Q32=0,"-100,0",IF(Q32*100/P32&lt;200,ROUND(Q32*100/P32-100,1),ROUND(Q32/P32,1)&amp;" р")))</f>
        <v>8,9 р</v>
      </c>
      <c r="S32" s="57">
        <f>IF(F32=0,0,P32*100/F32)</f>
        <v>43.661971830985912</v>
      </c>
      <c r="T32" s="58">
        <f>IF(G32=0,0,Q32*100/G32)</f>
        <v>76.815642458100555</v>
      </c>
      <c r="U32" s="1"/>
      <c r="V32" s="1"/>
      <c r="W32" s="1"/>
    </row>
    <row r="33" spans="1:22" ht="5.25" customHeight="1">
      <c r="A33" s="67"/>
      <c r="B33" s="68"/>
      <c r="C33" s="69"/>
      <c r="D33" s="69"/>
      <c r="E33" s="70"/>
      <c r="F33" s="69"/>
      <c r="G33" s="69"/>
      <c r="H33" s="70"/>
      <c r="I33" s="71"/>
      <c r="J33" s="71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2" ht="15.75">
      <c r="A34" s="72" t="s">
        <v>152</v>
      </c>
      <c r="B34" s="72"/>
      <c r="C34" s="72"/>
      <c r="D34" s="72"/>
      <c r="E34" s="72"/>
      <c r="F34" s="72"/>
      <c r="G34" s="72"/>
      <c r="H34" s="72"/>
      <c r="I34" s="72"/>
      <c r="J34" s="72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2" ht="8.25" customHeight="1" thickBot="1">
      <c r="A35" s="59"/>
      <c r="B35" s="59"/>
      <c r="C35" s="39"/>
      <c r="D35" s="39"/>
      <c r="E35" s="39"/>
      <c r="F35" s="39"/>
      <c r="G35" s="39"/>
      <c r="H35" s="39"/>
      <c r="I35" s="39"/>
      <c r="J35" s="3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2" ht="33.75" customHeight="1" thickBot="1">
      <c r="A36" s="675" t="s">
        <v>347</v>
      </c>
      <c r="B36" s="678" t="s">
        <v>348</v>
      </c>
      <c r="C36" s="662" t="s">
        <v>241</v>
      </c>
      <c r="D36" s="663"/>
      <c r="E36" s="663"/>
      <c r="F36" s="664"/>
      <c r="G36" s="661" t="s">
        <v>149</v>
      </c>
      <c r="H36" s="661"/>
      <c r="I36" s="661"/>
      <c r="J36" s="661" t="s">
        <v>415</v>
      </c>
      <c r="K36" s="661"/>
      <c r="L36" s="661"/>
      <c r="M36" s="662" t="s">
        <v>199</v>
      </c>
      <c r="N36" s="663"/>
      <c r="O36" s="664"/>
      <c r="P36" s="660" t="s">
        <v>319</v>
      </c>
      <c r="Q36" s="660"/>
      <c r="R36" s="661" t="s">
        <v>150</v>
      </c>
      <c r="S36" s="661"/>
      <c r="T36" s="661"/>
      <c r="U36" s="1"/>
      <c r="V36" s="1"/>
    </row>
    <row r="37" spans="1:22" ht="38.25" customHeight="1" thickBot="1">
      <c r="A37" s="676"/>
      <c r="B37" s="678"/>
      <c r="C37" s="665" t="s">
        <v>435</v>
      </c>
      <c r="D37" s="666"/>
      <c r="E37" s="665" t="s">
        <v>436</v>
      </c>
      <c r="F37" s="666"/>
      <c r="G37" s="661"/>
      <c r="H37" s="661"/>
      <c r="I37" s="661"/>
      <c r="J37" s="661"/>
      <c r="K37" s="661"/>
      <c r="L37" s="661"/>
      <c r="M37" s="665" t="s">
        <v>440</v>
      </c>
      <c r="N37" s="723"/>
      <c r="O37" s="666"/>
      <c r="P37" s="660"/>
      <c r="Q37" s="660"/>
      <c r="R37" s="661"/>
      <c r="S37" s="661"/>
      <c r="T37" s="661"/>
      <c r="U37" s="1"/>
      <c r="V37" s="1"/>
    </row>
    <row r="38" spans="1:22" ht="21.95" customHeight="1" thickBot="1">
      <c r="A38" s="677"/>
      <c r="B38" s="678"/>
      <c r="C38" s="73">
        <f>C19</f>
        <v>2014</v>
      </c>
      <c r="D38" s="198">
        <f>D19</f>
        <v>2015</v>
      </c>
      <c r="E38" s="73">
        <f>C38</f>
        <v>2014</v>
      </c>
      <c r="F38" s="198">
        <f>D38</f>
        <v>2015</v>
      </c>
      <c r="G38" s="73">
        <f>E38</f>
        <v>2014</v>
      </c>
      <c r="H38" s="198">
        <f>F38</f>
        <v>2015</v>
      </c>
      <c r="I38" s="199" t="s">
        <v>349</v>
      </c>
      <c r="J38" s="73">
        <f>G38</f>
        <v>2014</v>
      </c>
      <c r="K38" s="198">
        <f>H38</f>
        <v>2015</v>
      </c>
      <c r="L38" s="199" t="s">
        <v>349</v>
      </c>
      <c r="M38" s="73">
        <f>J38</f>
        <v>2014</v>
      </c>
      <c r="N38" s="198">
        <f>K38</f>
        <v>2015</v>
      </c>
      <c r="O38" s="199" t="s">
        <v>349</v>
      </c>
      <c r="P38" s="73">
        <f>M38</f>
        <v>2014</v>
      </c>
      <c r="Q38" s="316">
        <f>N38</f>
        <v>2015</v>
      </c>
      <c r="R38" s="73">
        <f>P38</f>
        <v>2014</v>
      </c>
      <c r="S38" s="198">
        <f>Q38</f>
        <v>2015</v>
      </c>
      <c r="T38" s="199" t="s">
        <v>349</v>
      </c>
      <c r="U38" s="1"/>
      <c r="V38" s="1"/>
    </row>
    <row r="39" spans="1:22" ht="21" customHeight="1">
      <c r="A39" s="203">
        <v>1</v>
      </c>
      <c r="B39" s="367" t="s">
        <v>707</v>
      </c>
      <c r="C39" s="159"/>
      <c r="D39" s="187"/>
      <c r="E39" s="159">
        <v>2</v>
      </c>
      <c r="F39" s="187">
        <v>15</v>
      </c>
      <c r="G39" s="159"/>
      <c r="H39" s="187"/>
      <c r="I39" s="185">
        <f>IF(G39=0,0,IF(H39=0,"-100,0",IF(H39*100/G39&lt;200,ROUND(H39*100/G39-100,1),ROUND(H39/G39,1)&amp;" р")))</f>
        <v>0</v>
      </c>
      <c r="J39" s="159">
        <v>4</v>
      </c>
      <c r="K39" s="187">
        <v>8</v>
      </c>
      <c r="L39" s="185" t="str">
        <f>IF(J39=0,0,IF(K39=0,"-100,0",IF(K39*100/J39&lt;200,ROUND(K39*100/J39-100,1),ROUND(K39/J39,1)&amp;" р")))</f>
        <v>2 р</v>
      </c>
      <c r="M39" s="159"/>
      <c r="N39" s="187"/>
      <c r="O39" s="185">
        <f>IF(M39=0,0,IF(N39=0,"-100,0",IF(N39*100/M39&lt;200,ROUND(N39*100/M39-100,1),ROUND(N39/M39,1)&amp;" р")))</f>
        <v>0</v>
      </c>
      <c r="P39" s="62">
        <f t="shared" ref="P39:Q41" si="13">IF(J39=0,0,M39*100/J39)</f>
        <v>0</v>
      </c>
      <c r="Q39" s="63">
        <f t="shared" si="13"/>
        <v>0</v>
      </c>
      <c r="R39" s="159"/>
      <c r="S39" s="187"/>
      <c r="T39" s="185">
        <f>IF(R39=0,0,IF(S39=0,"-100,0",IF(S39*100/R39&lt;200,ROUND(S39*100/R39-100,1),ROUND(S39/R39,1)&amp;" р")))</f>
        <v>0</v>
      </c>
      <c r="U39" s="1"/>
      <c r="V39" s="1"/>
    </row>
    <row r="40" spans="1:22" ht="21" customHeight="1">
      <c r="A40" s="204">
        <v>2</v>
      </c>
      <c r="B40" s="368" t="s">
        <v>708</v>
      </c>
      <c r="C40" s="160">
        <v>1</v>
      </c>
      <c r="D40" s="188">
        <v>1</v>
      </c>
      <c r="E40" s="160">
        <v>1</v>
      </c>
      <c r="F40" s="188">
        <v>11</v>
      </c>
      <c r="G40" s="160"/>
      <c r="H40" s="188"/>
      <c r="I40" s="186">
        <f>IF(G40=0,0,IF(H40=0,"-100,0",IF(H40*100/G40&lt;200,ROUND(H40*100/G40-100,1),ROUND(H40/G40,1)&amp;" р")))</f>
        <v>0</v>
      </c>
      <c r="J40" s="160">
        <v>2</v>
      </c>
      <c r="K40" s="188">
        <v>1</v>
      </c>
      <c r="L40" s="186">
        <f>IF(J40=0,0,IF(K40=0,"-100,0",IF(K40*100/J40&lt;200,ROUND(K40*100/J40-100,1),ROUND(K40/J40,1)&amp;" р")))</f>
        <v>-50</v>
      </c>
      <c r="M40" s="160"/>
      <c r="N40" s="188"/>
      <c r="O40" s="186">
        <f>IF(M40=0,0,IF(N40=0,"-100,0",IF(N40*100/M40&lt;200,ROUND(N40*100/M40-100,1),ROUND(N40/M40,1)&amp;" р")))</f>
        <v>0</v>
      </c>
      <c r="P40" s="64">
        <f t="shared" si="13"/>
        <v>0</v>
      </c>
      <c r="Q40" s="65">
        <f t="shared" si="13"/>
        <v>0</v>
      </c>
      <c r="R40" s="160"/>
      <c r="S40" s="188">
        <v>20</v>
      </c>
      <c r="T40" s="186">
        <f>IF(R40=0,0,IF(S40=0,"-100,0",IF(S40*100/R40&lt;200,ROUND(S40*100/R40-100,1),ROUND(S40/R40,1)&amp;" р")))</f>
        <v>0</v>
      </c>
      <c r="U40" s="1"/>
      <c r="V40" s="1"/>
    </row>
    <row r="41" spans="1:22" ht="21" customHeight="1">
      <c r="A41" s="204">
        <v>3</v>
      </c>
      <c r="B41" s="368" t="s">
        <v>709</v>
      </c>
      <c r="C41" s="160"/>
      <c r="D41" s="188"/>
      <c r="E41" s="160">
        <v>2</v>
      </c>
      <c r="F41" s="188">
        <v>14</v>
      </c>
      <c r="G41" s="160"/>
      <c r="H41" s="188">
        <v>2</v>
      </c>
      <c r="I41" s="186">
        <f>IF(G41=0,0,IF(H41=0,"-100,0",IF(H41*100/G41&lt;200,ROUND(H41*100/G41-100,1),ROUND(H41/G41,1)&amp;" р")))</f>
        <v>0</v>
      </c>
      <c r="J41" s="160">
        <v>3</v>
      </c>
      <c r="K41" s="188">
        <v>10</v>
      </c>
      <c r="L41" s="186" t="str">
        <f>IF(J41=0,0,IF(K41=0,"-100,0",IF(K41*100/J41&lt;200,ROUND(K41*100/J41-100,1),ROUND(K41/J41,1)&amp;" р")))</f>
        <v>3,3 р</v>
      </c>
      <c r="M41" s="160"/>
      <c r="N41" s="188"/>
      <c r="O41" s="186">
        <f>IF(M41=0,0,IF(N41=0,"-100,0",IF(N41*100/M41&lt;200,ROUND(N41*100/M41-100,1),ROUND(N41/M41,1)&amp;" р")))</f>
        <v>0</v>
      </c>
      <c r="P41" s="64">
        <f t="shared" si="13"/>
        <v>0</v>
      </c>
      <c r="Q41" s="65">
        <f t="shared" si="13"/>
        <v>0</v>
      </c>
      <c r="R41" s="160"/>
      <c r="S41" s="188">
        <v>50</v>
      </c>
      <c r="T41" s="186">
        <f>IF(R41=0,0,IF(S41=0,"-100,0",IF(S41*100/R41&lt;200,ROUND(S41*100/R41-100,1),ROUND(S41/R41,1)&amp;" р")))</f>
        <v>0</v>
      </c>
      <c r="U41" s="1"/>
      <c r="V41" s="1"/>
    </row>
    <row r="42" spans="1:22" ht="21" customHeight="1">
      <c r="A42" s="204">
        <v>4</v>
      </c>
      <c r="B42" s="368" t="s">
        <v>710</v>
      </c>
      <c r="C42" s="160"/>
      <c r="D42" s="188"/>
      <c r="E42" s="160">
        <v>3</v>
      </c>
      <c r="F42" s="188">
        <v>5</v>
      </c>
      <c r="G42" s="160">
        <v>2</v>
      </c>
      <c r="H42" s="188"/>
      <c r="I42" s="186" t="str">
        <f t="shared" ref="I42:I49" si="14">IF(G42=0,0,IF(H42=0,"-100,0",IF(H42*100/G42&lt;200,ROUND(H42*100/G42-100,1),ROUND(H42/G42,1)&amp;" р")))</f>
        <v>-100,0</v>
      </c>
      <c r="J42" s="160">
        <v>7</v>
      </c>
      <c r="K42" s="188">
        <v>14</v>
      </c>
      <c r="L42" s="186" t="str">
        <f t="shared" ref="L42:L49" si="15">IF(J42=0,0,IF(K42=0,"-100,0",IF(K42*100/J42&lt;200,ROUND(K42*100/J42-100,1),ROUND(K42/J42,1)&amp;" р")))</f>
        <v>2 р</v>
      </c>
      <c r="M42" s="160"/>
      <c r="N42" s="188">
        <v>1</v>
      </c>
      <c r="O42" s="186">
        <f t="shared" ref="O42:O49" si="16">IF(M42=0,0,IF(N42=0,"-100,0",IF(N42*100/M42&lt;200,ROUND(N42*100/M42-100,1),ROUND(N42/M42,1)&amp;" р")))</f>
        <v>0</v>
      </c>
      <c r="P42" s="64">
        <f t="shared" ref="P42:P49" si="17">IF(J42=0,0,M42*100/J42)</f>
        <v>0</v>
      </c>
      <c r="Q42" s="65">
        <f t="shared" ref="Q42:Q49" si="18">IF(K42=0,0,N42*100/K42)</f>
        <v>7.1428571428571432</v>
      </c>
      <c r="R42" s="160">
        <v>1</v>
      </c>
      <c r="S42" s="188">
        <v>90</v>
      </c>
      <c r="T42" s="186" t="str">
        <f t="shared" ref="T42:T49" si="19">IF(R42=0,0,IF(S42=0,"-100,0",IF(S42*100/R42&lt;200,ROUND(S42*100/R42-100,1),ROUND(S42/R42,1)&amp;" р")))</f>
        <v>90 р</v>
      </c>
      <c r="U42" s="1"/>
      <c r="V42" s="1"/>
    </row>
    <row r="43" spans="1:22" ht="21" customHeight="1">
      <c r="A43" s="204">
        <v>5</v>
      </c>
      <c r="B43" s="368" t="s">
        <v>711</v>
      </c>
      <c r="C43" s="160"/>
      <c r="D43" s="188"/>
      <c r="E43" s="160">
        <v>1</v>
      </c>
      <c r="F43" s="188"/>
      <c r="G43" s="160"/>
      <c r="H43" s="188">
        <v>1</v>
      </c>
      <c r="I43" s="186">
        <f t="shared" si="14"/>
        <v>0</v>
      </c>
      <c r="J43" s="160">
        <v>5</v>
      </c>
      <c r="K43" s="188">
        <v>3</v>
      </c>
      <c r="L43" s="186">
        <f t="shared" si="15"/>
        <v>-40</v>
      </c>
      <c r="M43" s="160">
        <v>5</v>
      </c>
      <c r="N43" s="188"/>
      <c r="O43" s="186" t="str">
        <f t="shared" si="16"/>
        <v>-100,0</v>
      </c>
      <c r="P43" s="64">
        <f t="shared" si="17"/>
        <v>100</v>
      </c>
      <c r="Q43" s="65">
        <f t="shared" si="18"/>
        <v>0</v>
      </c>
      <c r="R43" s="160"/>
      <c r="S43" s="188">
        <v>6</v>
      </c>
      <c r="T43" s="186">
        <f t="shared" si="19"/>
        <v>0</v>
      </c>
      <c r="U43" s="1"/>
      <c r="V43" s="1"/>
    </row>
    <row r="44" spans="1:22" ht="21" customHeight="1">
      <c r="A44" s="204">
        <v>6</v>
      </c>
      <c r="B44" s="368" t="s">
        <v>712</v>
      </c>
      <c r="C44" s="160">
        <v>1</v>
      </c>
      <c r="D44" s="188">
        <v>1</v>
      </c>
      <c r="E44" s="160"/>
      <c r="F44" s="188"/>
      <c r="G44" s="160"/>
      <c r="H44" s="188"/>
      <c r="I44" s="186">
        <f t="shared" si="14"/>
        <v>0</v>
      </c>
      <c r="J44" s="160">
        <v>2</v>
      </c>
      <c r="K44" s="188"/>
      <c r="L44" s="186" t="str">
        <f t="shared" si="15"/>
        <v>-100,0</v>
      </c>
      <c r="M44" s="160"/>
      <c r="N44" s="188"/>
      <c r="O44" s="186">
        <f t="shared" si="16"/>
        <v>0</v>
      </c>
      <c r="P44" s="64">
        <f t="shared" si="17"/>
        <v>0</v>
      </c>
      <c r="Q44" s="65">
        <f t="shared" si="18"/>
        <v>0</v>
      </c>
      <c r="R44" s="160"/>
      <c r="S44" s="188">
        <v>19</v>
      </c>
      <c r="T44" s="186">
        <f t="shared" si="19"/>
        <v>0</v>
      </c>
      <c r="U44" s="1"/>
      <c r="V44" s="1"/>
    </row>
    <row r="45" spans="1:22" ht="21" customHeight="1">
      <c r="A45" s="204">
        <v>7</v>
      </c>
      <c r="B45" s="368" t="s">
        <v>713</v>
      </c>
      <c r="C45" s="160"/>
      <c r="D45" s="188"/>
      <c r="E45" s="160">
        <v>1</v>
      </c>
      <c r="F45" s="188">
        <v>5</v>
      </c>
      <c r="G45" s="160">
        <v>1</v>
      </c>
      <c r="H45" s="188"/>
      <c r="I45" s="186" t="str">
        <f t="shared" si="14"/>
        <v>-100,0</v>
      </c>
      <c r="J45" s="160">
        <v>1</v>
      </c>
      <c r="K45" s="188">
        <v>1</v>
      </c>
      <c r="L45" s="186">
        <f t="shared" si="15"/>
        <v>0</v>
      </c>
      <c r="M45" s="160"/>
      <c r="N45" s="188">
        <v>1</v>
      </c>
      <c r="O45" s="186">
        <f t="shared" si="16"/>
        <v>0</v>
      </c>
      <c r="P45" s="64">
        <f t="shared" si="17"/>
        <v>0</v>
      </c>
      <c r="Q45" s="65">
        <f t="shared" si="18"/>
        <v>100</v>
      </c>
      <c r="R45" s="160"/>
      <c r="S45" s="188">
        <v>3</v>
      </c>
      <c r="T45" s="186">
        <f t="shared" si="19"/>
        <v>0</v>
      </c>
      <c r="U45" s="1"/>
      <c r="V45" s="1"/>
    </row>
    <row r="46" spans="1:22" ht="21" customHeight="1">
      <c r="A46" s="204">
        <v>8</v>
      </c>
      <c r="B46" s="368" t="s">
        <v>714</v>
      </c>
      <c r="C46" s="160"/>
      <c r="D46" s="188">
        <v>1</v>
      </c>
      <c r="E46" s="160"/>
      <c r="F46" s="188">
        <v>10</v>
      </c>
      <c r="G46" s="160">
        <v>1</v>
      </c>
      <c r="H46" s="188">
        <v>1</v>
      </c>
      <c r="I46" s="186">
        <f t="shared" si="14"/>
        <v>0</v>
      </c>
      <c r="J46" s="160">
        <v>3</v>
      </c>
      <c r="K46" s="188">
        <v>14</v>
      </c>
      <c r="L46" s="186" t="str">
        <f t="shared" si="15"/>
        <v>4,7 р</v>
      </c>
      <c r="M46" s="160">
        <v>2</v>
      </c>
      <c r="N46" s="188">
        <v>8</v>
      </c>
      <c r="O46" s="186" t="str">
        <f t="shared" si="16"/>
        <v>4 р</v>
      </c>
      <c r="P46" s="64">
        <f t="shared" si="17"/>
        <v>66.666666666666671</v>
      </c>
      <c r="Q46" s="65">
        <f t="shared" si="18"/>
        <v>57.142857142857146</v>
      </c>
      <c r="R46" s="160"/>
      <c r="S46" s="188">
        <v>18</v>
      </c>
      <c r="T46" s="186">
        <f t="shared" si="19"/>
        <v>0</v>
      </c>
      <c r="U46" s="1"/>
      <c r="V46" s="1"/>
    </row>
    <row r="47" spans="1:22" ht="21" customHeight="1">
      <c r="A47" s="204">
        <v>9</v>
      </c>
      <c r="B47" s="368" t="s">
        <v>715</v>
      </c>
      <c r="C47" s="160"/>
      <c r="D47" s="188"/>
      <c r="E47" s="160"/>
      <c r="F47" s="188"/>
      <c r="G47" s="160"/>
      <c r="H47" s="188"/>
      <c r="I47" s="186">
        <f t="shared" si="14"/>
        <v>0</v>
      </c>
      <c r="J47" s="160">
        <v>6</v>
      </c>
      <c r="K47" s="188">
        <v>24</v>
      </c>
      <c r="L47" s="186" t="str">
        <f t="shared" si="15"/>
        <v>4 р</v>
      </c>
      <c r="M47" s="160"/>
      <c r="N47" s="188"/>
      <c r="O47" s="186">
        <f t="shared" si="16"/>
        <v>0</v>
      </c>
      <c r="P47" s="64">
        <f t="shared" si="17"/>
        <v>0</v>
      </c>
      <c r="Q47" s="65">
        <f t="shared" si="18"/>
        <v>0</v>
      </c>
      <c r="R47" s="160"/>
      <c r="S47" s="188">
        <v>17</v>
      </c>
      <c r="T47" s="186">
        <f t="shared" si="19"/>
        <v>0</v>
      </c>
      <c r="U47" s="1"/>
      <c r="V47" s="1"/>
    </row>
    <row r="48" spans="1:22" ht="21" customHeight="1">
      <c r="A48" s="204">
        <v>10</v>
      </c>
      <c r="B48" s="368" t="s">
        <v>716</v>
      </c>
      <c r="C48" s="160"/>
      <c r="D48" s="188"/>
      <c r="E48" s="160"/>
      <c r="F48" s="188">
        <v>3</v>
      </c>
      <c r="G48" s="160"/>
      <c r="H48" s="188"/>
      <c r="I48" s="186">
        <f t="shared" si="14"/>
        <v>0</v>
      </c>
      <c r="J48" s="160">
        <v>1</v>
      </c>
      <c r="K48" s="188">
        <v>2</v>
      </c>
      <c r="L48" s="186" t="str">
        <f t="shared" si="15"/>
        <v>2 р</v>
      </c>
      <c r="M48" s="160"/>
      <c r="N48" s="188"/>
      <c r="O48" s="186">
        <f t="shared" si="16"/>
        <v>0</v>
      </c>
      <c r="P48" s="64">
        <f t="shared" si="17"/>
        <v>0</v>
      </c>
      <c r="Q48" s="65">
        <f t="shared" si="18"/>
        <v>0</v>
      </c>
      <c r="R48" s="160"/>
      <c r="S48" s="188">
        <v>50</v>
      </c>
      <c r="T48" s="186">
        <f t="shared" si="19"/>
        <v>0</v>
      </c>
      <c r="U48" s="1"/>
      <c r="V48" s="1"/>
    </row>
    <row r="49" spans="1:22" ht="21" customHeight="1">
      <c r="A49" s="204">
        <v>11</v>
      </c>
      <c r="B49" s="368" t="s">
        <v>717</v>
      </c>
      <c r="C49" s="160"/>
      <c r="D49" s="188"/>
      <c r="E49" s="160"/>
      <c r="F49" s="188">
        <v>9</v>
      </c>
      <c r="G49" s="160"/>
      <c r="H49" s="188"/>
      <c r="I49" s="186">
        <f t="shared" si="14"/>
        <v>0</v>
      </c>
      <c r="J49" s="160">
        <v>1</v>
      </c>
      <c r="K49" s="188">
        <v>1</v>
      </c>
      <c r="L49" s="186">
        <f t="shared" si="15"/>
        <v>0</v>
      </c>
      <c r="M49" s="160"/>
      <c r="N49" s="188">
        <v>1</v>
      </c>
      <c r="O49" s="186">
        <f t="shared" si="16"/>
        <v>0</v>
      </c>
      <c r="P49" s="64">
        <f t="shared" si="17"/>
        <v>0</v>
      </c>
      <c r="Q49" s="65">
        <f t="shared" si="18"/>
        <v>100</v>
      </c>
      <c r="R49" s="160"/>
      <c r="S49" s="188">
        <v>8</v>
      </c>
      <c r="T49" s="186">
        <f t="shared" si="19"/>
        <v>0</v>
      </c>
      <c r="U49" s="1"/>
      <c r="V49" s="1"/>
    </row>
    <row r="50" spans="1:22" ht="21" customHeight="1" thickBot="1">
      <c r="A50" s="204">
        <v>12</v>
      </c>
      <c r="B50" s="365" t="s">
        <v>262</v>
      </c>
      <c r="C50" s="160"/>
      <c r="D50" s="188"/>
      <c r="E50" s="160"/>
      <c r="F50" s="188">
        <v>1</v>
      </c>
      <c r="G50" s="160"/>
      <c r="H50" s="188"/>
      <c r="I50" s="186">
        <f>IF(G50=0,0,IF(H50=0,"-100,0",IF(H50*100/G50&lt;200,ROUND(H50*100/G50-100,1),ROUND(H50/G50,1)&amp;" р")))</f>
        <v>0</v>
      </c>
      <c r="J50" s="160">
        <v>1</v>
      </c>
      <c r="K50" s="188"/>
      <c r="L50" s="186" t="str">
        <f>IF(J50=0,0,IF(K50=0,"-100,0",IF(K50*100/J50&lt;200,ROUND(K50*100/J50-100,1),ROUND(K50/J50,1)&amp;" р")))</f>
        <v>-100,0</v>
      </c>
      <c r="M50" s="160"/>
      <c r="N50" s="188"/>
      <c r="O50" s="186">
        <f>IF(M50=0,0,IF(N50=0,"-100,0",IF(N50*100/M50&lt;200,ROUND(N50*100/M50-100,1),ROUND(N50/M50,1)&amp;" р")))</f>
        <v>0</v>
      </c>
      <c r="P50" s="318">
        <f>IF(J50=0,0,M50*100/J50)</f>
        <v>0</v>
      </c>
      <c r="Q50" s="317">
        <f>IF(K50=0,0,N50*100/K50)</f>
        <v>0</v>
      </c>
      <c r="R50" s="160"/>
      <c r="S50" s="188">
        <v>2</v>
      </c>
      <c r="T50" s="186">
        <f>IF(R50=0,0,IF(S50=0,"-100,0",IF(S50*100/R50&lt;200,ROUND(S50*100/R50-100,1),ROUND(S50/R50,1)&amp;" р")))</f>
        <v>0</v>
      </c>
      <c r="U50" s="1"/>
      <c r="V50" s="1"/>
    </row>
    <row r="51" spans="1:22" ht="21" customHeight="1" thickBot="1">
      <c r="A51" s="205">
        <v>13</v>
      </c>
      <c r="B51" s="366" t="s">
        <v>692</v>
      </c>
      <c r="C51" s="189">
        <v>2</v>
      </c>
      <c r="D51" s="197">
        <v>3</v>
      </c>
      <c r="E51" s="189">
        <v>10</v>
      </c>
      <c r="F51" s="197">
        <v>73</v>
      </c>
      <c r="G51" s="189">
        <v>4</v>
      </c>
      <c r="H51" s="190">
        <v>4</v>
      </c>
      <c r="I51" s="56">
        <f>IF(G51=0,0,IF(H51=0,"-100,0",IF(H51*100/G51&lt;200,ROUND(H51*100/G51-100,1),ROUND(H51/G51,1)&amp;" р")))</f>
        <v>0</v>
      </c>
      <c r="J51" s="189">
        <v>36</v>
      </c>
      <c r="K51" s="190">
        <v>78</v>
      </c>
      <c r="L51" s="56" t="str">
        <f>IF(J51=0,0,IF(K51=0,"-100,0",IF(K51*100/J51&lt;200,ROUND(K51*100/J51-100,1),ROUND(K51/J51,1)&amp;" р")))</f>
        <v>2,2 р</v>
      </c>
      <c r="M51" s="189">
        <v>7</v>
      </c>
      <c r="N51" s="190">
        <v>11</v>
      </c>
      <c r="O51" s="56">
        <f>IF(M51=0,0,IF(N51=0,"-100,0",IF(N51*100/M51&lt;200,ROUND(N51*100/M51-100,1),ROUND(N51/M51,1)&amp;" р")))</f>
        <v>57.1</v>
      </c>
      <c r="P51" s="57">
        <f>IF(J51=0,0,M51*100/J51)</f>
        <v>19.444444444444443</v>
      </c>
      <c r="Q51" s="58">
        <f>IF(K51=0,0,N51*100/K51)</f>
        <v>14.102564102564102</v>
      </c>
      <c r="R51" s="189">
        <v>1</v>
      </c>
      <c r="S51" s="190">
        <v>283</v>
      </c>
      <c r="T51" s="56" t="str">
        <f>IF(R51=0,0,IF(S51=0,"-100,0",IF(S51*100/R51&lt;200,ROUND(S51*100/R51-100,1),ROUND(S51/R51,1)&amp;" р")))</f>
        <v>283 р</v>
      </c>
      <c r="U51" s="1"/>
      <c r="V51" s="1"/>
    </row>
    <row r="52" spans="1:22" ht="5.25" customHeight="1">
      <c r="A52" s="67"/>
      <c r="B52" s="68"/>
      <c r="C52" s="69"/>
      <c r="D52" s="69"/>
      <c r="E52" s="70"/>
      <c r="F52" s="69"/>
      <c r="G52" s="69"/>
      <c r="H52" s="70"/>
      <c r="I52" s="71"/>
      <c r="J52" s="71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2" ht="15.75">
      <c r="A53" s="72" t="s">
        <v>153</v>
      </c>
      <c r="B53" s="72"/>
      <c r="C53" s="72"/>
      <c r="D53" s="72"/>
      <c r="E53" s="72"/>
      <c r="F53" s="72"/>
      <c r="G53" s="72"/>
      <c r="H53" s="72"/>
      <c r="I53" s="72"/>
      <c r="J53" s="72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2" ht="3" customHeight="1" thickBot="1">
      <c r="A54" s="59"/>
      <c r="B54" s="5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59"/>
      <c r="R54" s="59"/>
      <c r="S54" s="59"/>
      <c r="T54" s="59"/>
    </row>
    <row r="55" spans="1:22" ht="24.75" customHeight="1" thickBot="1">
      <c r="A55" s="675" t="s">
        <v>347</v>
      </c>
      <c r="B55" s="678" t="s">
        <v>348</v>
      </c>
      <c r="C55" s="670" t="s">
        <v>398</v>
      </c>
      <c r="D55" s="671"/>
      <c r="E55" s="662" t="s">
        <v>199</v>
      </c>
      <c r="F55" s="663"/>
      <c r="G55" s="663"/>
      <c r="H55" s="664"/>
      <c r="I55" s="670" t="s">
        <v>477</v>
      </c>
      <c r="J55" s="671"/>
      <c r="K55" s="662" t="s">
        <v>199</v>
      </c>
      <c r="L55" s="663"/>
      <c r="M55" s="663"/>
      <c r="N55" s="664"/>
      <c r="O55" s="688" t="s">
        <v>176</v>
      </c>
      <c r="P55" s="689"/>
      <c r="Q55" s="662" t="s">
        <v>199</v>
      </c>
      <c r="R55" s="663"/>
      <c r="S55" s="663"/>
      <c r="T55" s="664"/>
    </row>
    <row r="56" spans="1:22" ht="51.75" customHeight="1" thickBot="1">
      <c r="A56" s="676"/>
      <c r="B56" s="678"/>
      <c r="C56" s="672"/>
      <c r="D56" s="673"/>
      <c r="E56" s="665" t="s">
        <v>475</v>
      </c>
      <c r="F56" s="666"/>
      <c r="G56" s="665" t="s">
        <v>476</v>
      </c>
      <c r="H56" s="666"/>
      <c r="I56" s="672"/>
      <c r="J56" s="673"/>
      <c r="K56" s="665" t="s">
        <v>475</v>
      </c>
      <c r="L56" s="666"/>
      <c r="M56" s="665" t="s">
        <v>476</v>
      </c>
      <c r="N56" s="666"/>
      <c r="O56" s="690"/>
      <c r="P56" s="691"/>
      <c r="Q56" s="665" t="s">
        <v>475</v>
      </c>
      <c r="R56" s="666"/>
      <c r="S56" s="665" t="s">
        <v>476</v>
      </c>
      <c r="T56" s="666"/>
    </row>
    <row r="57" spans="1:22" ht="21.95" customHeight="1" thickBot="1">
      <c r="A57" s="677"/>
      <c r="B57" s="678"/>
      <c r="C57" s="73">
        <f>G38</f>
        <v>2014</v>
      </c>
      <c r="D57" s="74">
        <f>H38</f>
        <v>2015</v>
      </c>
      <c r="E57" s="73">
        <f t="shared" ref="E57:T57" si="20">C57</f>
        <v>2014</v>
      </c>
      <c r="F57" s="74">
        <f t="shared" si="20"/>
        <v>2015</v>
      </c>
      <c r="G57" s="73">
        <f t="shared" si="20"/>
        <v>2014</v>
      </c>
      <c r="H57" s="74">
        <f t="shared" si="20"/>
        <v>2015</v>
      </c>
      <c r="I57" s="73">
        <f t="shared" si="20"/>
        <v>2014</v>
      </c>
      <c r="J57" s="74">
        <f t="shared" si="20"/>
        <v>2015</v>
      </c>
      <c r="K57" s="73">
        <f t="shared" si="20"/>
        <v>2014</v>
      </c>
      <c r="L57" s="74">
        <f t="shared" si="20"/>
        <v>2015</v>
      </c>
      <c r="M57" s="73">
        <f t="shared" si="20"/>
        <v>2014</v>
      </c>
      <c r="N57" s="74">
        <f t="shared" si="20"/>
        <v>2015</v>
      </c>
      <c r="O57" s="73">
        <f t="shared" si="20"/>
        <v>2014</v>
      </c>
      <c r="P57" s="74">
        <f t="shared" si="20"/>
        <v>2015</v>
      </c>
      <c r="Q57" s="73">
        <f t="shared" si="20"/>
        <v>2014</v>
      </c>
      <c r="R57" s="74">
        <f t="shared" si="20"/>
        <v>2015</v>
      </c>
      <c r="S57" s="73">
        <f t="shared" si="20"/>
        <v>2014</v>
      </c>
      <c r="T57" s="74">
        <f t="shared" si="20"/>
        <v>2015</v>
      </c>
    </row>
    <row r="58" spans="1:22" ht="21" customHeight="1">
      <c r="A58" s="203">
        <v>1</v>
      </c>
      <c r="B58" s="367" t="s">
        <v>707</v>
      </c>
      <c r="C58" s="159"/>
      <c r="D58" s="195"/>
      <c r="E58" s="159"/>
      <c r="F58" s="195"/>
      <c r="G58" s="159"/>
      <c r="H58" s="195"/>
      <c r="I58" s="159"/>
      <c r="J58" s="195"/>
      <c r="K58" s="159"/>
      <c r="L58" s="195"/>
      <c r="M58" s="159"/>
      <c r="N58" s="195"/>
      <c r="O58" s="159"/>
      <c r="P58" s="195"/>
      <c r="Q58" s="159"/>
      <c r="R58" s="195"/>
      <c r="S58" s="159"/>
      <c r="T58" s="195"/>
    </row>
    <row r="59" spans="1:22" ht="21" customHeight="1">
      <c r="A59" s="204">
        <v>2</v>
      </c>
      <c r="B59" s="368" t="s">
        <v>708</v>
      </c>
      <c r="C59" s="160"/>
      <c r="D59" s="196"/>
      <c r="E59" s="160"/>
      <c r="F59" s="196"/>
      <c r="G59" s="160"/>
      <c r="H59" s="196"/>
      <c r="I59" s="160"/>
      <c r="J59" s="196"/>
      <c r="K59" s="160"/>
      <c r="L59" s="196"/>
      <c r="M59" s="160"/>
      <c r="N59" s="196"/>
      <c r="O59" s="160"/>
      <c r="P59" s="196"/>
      <c r="Q59" s="160"/>
      <c r="R59" s="196"/>
      <c r="S59" s="160"/>
      <c r="T59" s="196"/>
    </row>
    <row r="60" spans="1:22" ht="21" customHeight="1">
      <c r="A60" s="204">
        <v>3</v>
      </c>
      <c r="B60" s="368" t="s">
        <v>709</v>
      </c>
      <c r="C60" s="160"/>
      <c r="D60" s="196"/>
      <c r="E60" s="160"/>
      <c r="F60" s="196"/>
      <c r="G60" s="160"/>
      <c r="H60" s="196"/>
      <c r="I60" s="160"/>
      <c r="J60" s="196"/>
      <c r="K60" s="160"/>
      <c r="L60" s="196"/>
      <c r="M60" s="160"/>
      <c r="N60" s="196"/>
      <c r="O60" s="160"/>
      <c r="P60" s="196"/>
      <c r="Q60" s="160"/>
      <c r="R60" s="196"/>
      <c r="S60" s="160"/>
      <c r="T60" s="196"/>
    </row>
    <row r="61" spans="1:22" ht="21" customHeight="1">
      <c r="A61" s="204">
        <v>4</v>
      </c>
      <c r="B61" s="368" t="s">
        <v>710</v>
      </c>
      <c r="C61" s="160"/>
      <c r="D61" s="196"/>
      <c r="E61" s="160"/>
      <c r="F61" s="196"/>
      <c r="G61" s="160"/>
      <c r="H61" s="196"/>
      <c r="I61" s="160"/>
      <c r="J61" s="196"/>
      <c r="K61" s="160"/>
      <c r="L61" s="196"/>
      <c r="M61" s="160"/>
      <c r="N61" s="196"/>
      <c r="O61" s="160"/>
      <c r="P61" s="196"/>
      <c r="Q61" s="160"/>
      <c r="R61" s="196"/>
      <c r="S61" s="160"/>
      <c r="T61" s="196"/>
    </row>
    <row r="62" spans="1:22" ht="21" customHeight="1">
      <c r="A62" s="204">
        <v>5</v>
      </c>
      <c r="B62" s="368" t="s">
        <v>711</v>
      </c>
      <c r="C62" s="160"/>
      <c r="D62" s="196"/>
      <c r="E62" s="160"/>
      <c r="F62" s="196"/>
      <c r="G62" s="160"/>
      <c r="H62" s="196"/>
      <c r="I62" s="160"/>
      <c r="J62" s="196"/>
      <c r="K62" s="160"/>
      <c r="L62" s="196"/>
      <c r="M62" s="160"/>
      <c r="N62" s="196"/>
      <c r="O62" s="160"/>
      <c r="P62" s="196"/>
      <c r="Q62" s="160"/>
      <c r="R62" s="196"/>
      <c r="S62" s="160"/>
      <c r="T62" s="196"/>
    </row>
    <row r="63" spans="1:22" ht="21" customHeight="1">
      <c r="A63" s="204">
        <v>6</v>
      </c>
      <c r="B63" s="368" t="s">
        <v>712</v>
      </c>
      <c r="C63" s="160"/>
      <c r="D63" s="196"/>
      <c r="E63" s="160"/>
      <c r="F63" s="196"/>
      <c r="G63" s="160"/>
      <c r="H63" s="196"/>
      <c r="I63" s="160">
        <v>1</v>
      </c>
      <c r="J63" s="196"/>
      <c r="K63" s="160"/>
      <c r="L63" s="196"/>
      <c r="M63" s="160"/>
      <c r="N63" s="196"/>
      <c r="O63" s="160"/>
      <c r="P63" s="196"/>
      <c r="Q63" s="160"/>
      <c r="R63" s="196"/>
      <c r="S63" s="160"/>
      <c r="T63" s="196"/>
    </row>
    <row r="64" spans="1:22" ht="21" customHeight="1">
      <c r="A64" s="204">
        <v>7</v>
      </c>
      <c r="B64" s="368" t="s">
        <v>713</v>
      </c>
      <c r="C64" s="160"/>
      <c r="D64" s="196"/>
      <c r="E64" s="160"/>
      <c r="F64" s="196"/>
      <c r="G64" s="160"/>
      <c r="H64" s="196"/>
      <c r="I64" s="160"/>
      <c r="J64" s="196"/>
      <c r="K64" s="160"/>
      <c r="L64" s="196"/>
      <c r="M64" s="160"/>
      <c r="N64" s="196"/>
      <c r="O64" s="160"/>
      <c r="P64" s="196"/>
      <c r="Q64" s="160"/>
      <c r="R64" s="196"/>
      <c r="S64" s="160"/>
      <c r="T64" s="196"/>
    </row>
    <row r="65" spans="1:20" ht="21" customHeight="1">
      <c r="A65" s="204">
        <v>8</v>
      </c>
      <c r="B65" s="368" t="s">
        <v>714</v>
      </c>
      <c r="C65" s="160"/>
      <c r="D65" s="196"/>
      <c r="E65" s="160"/>
      <c r="F65" s="196"/>
      <c r="G65" s="160"/>
      <c r="H65" s="196"/>
      <c r="I65" s="160"/>
      <c r="J65" s="196"/>
      <c r="K65" s="160"/>
      <c r="L65" s="196"/>
      <c r="M65" s="160"/>
      <c r="N65" s="196"/>
      <c r="O65" s="160"/>
      <c r="P65" s="196"/>
      <c r="Q65" s="160"/>
      <c r="R65" s="196"/>
      <c r="S65" s="160"/>
      <c r="T65" s="196"/>
    </row>
    <row r="66" spans="1:20" ht="21" customHeight="1">
      <c r="A66" s="204">
        <v>9</v>
      </c>
      <c r="B66" s="368" t="s">
        <v>715</v>
      </c>
      <c r="C66" s="160"/>
      <c r="D66" s="196"/>
      <c r="E66" s="160"/>
      <c r="F66" s="196"/>
      <c r="G66" s="160"/>
      <c r="H66" s="196"/>
      <c r="I66" s="160"/>
      <c r="J66" s="196"/>
      <c r="K66" s="160"/>
      <c r="L66" s="196"/>
      <c r="M66" s="160"/>
      <c r="N66" s="196"/>
      <c r="O66" s="160"/>
      <c r="P66" s="196"/>
      <c r="Q66" s="160"/>
      <c r="R66" s="196"/>
      <c r="S66" s="160"/>
      <c r="T66" s="196"/>
    </row>
    <row r="67" spans="1:20" ht="21" customHeight="1">
      <c r="A67" s="204">
        <v>10</v>
      </c>
      <c r="B67" s="368" t="s">
        <v>716</v>
      </c>
      <c r="C67" s="160"/>
      <c r="D67" s="196"/>
      <c r="E67" s="160"/>
      <c r="F67" s="196"/>
      <c r="G67" s="160"/>
      <c r="H67" s="196"/>
      <c r="I67" s="160"/>
      <c r="J67" s="196"/>
      <c r="K67" s="160"/>
      <c r="L67" s="196"/>
      <c r="M67" s="160"/>
      <c r="N67" s="196"/>
      <c r="O67" s="160"/>
      <c r="P67" s="196"/>
      <c r="Q67" s="160"/>
      <c r="R67" s="196"/>
      <c r="S67" s="160"/>
      <c r="T67" s="196"/>
    </row>
    <row r="68" spans="1:20" ht="21" customHeight="1">
      <c r="A68" s="204">
        <v>11</v>
      </c>
      <c r="B68" s="368" t="s">
        <v>717</v>
      </c>
      <c r="C68" s="160"/>
      <c r="D68" s="196"/>
      <c r="E68" s="160"/>
      <c r="F68" s="196"/>
      <c r="G68" s="160"/>
      <c r="H68" s="196"/>
      <c r="I68" s="160"/>
      <c r="J68" s="196"/>
      <c r="K68" s="160"/>
      <c r="L68" s="196"/>
      <c r="M68" s="160"/>
      <c r="N68" s="196"/>
      <c r="O68" s="160"/>
      <c r="P68" s="196"/>
      <c r="Q68" s="160"/>
      <c r="R68" s="196"/>
      <c r="S68" s="160"/>
      <c r="T68" s="196"/>
    </row>
    <row r="69" spans="1:20" ht="21" customHeight="1" thickBot="1">
      <c r="A69" s="204">
        <v>12</v>
      </c>
      <c r="B69" s="365" t="s">
        <v>262</v>
      </c>
      <c r="C69" s="160"/>
      <c r="D69" s="196">
        <v>1</v>
      </c>
      <c r="E69" s="160"/>
      <c r="F69" s="196"/>
      <c r="G69" s="160"/>
      <c r="H69" s="196"/>
      <c r="I69" s="160"/>
      <c r="J69" s="196"/>
      <c r="K69" s="160"/>
      <c r="L69" s="196"/>
      <c r="M69" s="160"/>
      <c r="N69" s="196"/>
      <c r="O69" s="160"/>
      <c r="P69" s="196"/>
      <c r="Q69" s="160"/>
      <c r="R69" s="196"/>
      <c r="S69" s="160"/>
      <c r="T69" s="196"/>
    </row>
    <row r="70" spans="1:20" ht="21" customHeight="1" thickBot="1">
      <c r="A70" s="205">
        <v>13</v>
      </c>
      <c r="B70" s="366" t="s">
        <v>692</v>
      </c>
      <c r="C70" s="189"/>
      <c r="D70" s="197">
        <v>1</v>
      </c>
      <c r="E70" s="189"/>
      <c r="F70" s="197">
        <v>0</v>
      </c>
      <c r="G70" s="189"/>
      <c r="H70" s="197">
        <v>0</v>
      </c>
      <c r="I70" s="189">
        <v>1</v>
      </c>
      <c r="J70" s="197">
        <v>0</v>
      </c>
      <c r="K70" s="189"/>
      <c r="L70" s="197">
        <v>0</v>
      </c>
      <c r="M70" s="189"/>
      <c r="N70" s="197">
        <v>0</v>
      </c>
      <c r="O70" s="189"/>
      <c r="P70" s="197">
        <v>0</v>
      </c>
      <c r="Q70" s="189"/>
      <c r="R70" s="197">
        <v>0</v>
      </c>
      <c r="S70" s="189"/>
      <c r="T70" s="197">
        <v>0</v>
      </c>
    </row>
    <row r="71" spans="1:20" ht="5.25" customHeight="1">
      <c r="A71" s="67"/>
      <c r="B71" s="68"/>
      <c r="C71" s="69"/>
      <c r="D71" s="69"/>
      <c r="E71" s="70"/>
      <c r="F71" s="69"/>
      <c r="G71" s="69"/>
      <c r="H71" s="70"/>
      <c r="I71" s="71"/>
      <c r="J71" s="71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5.75">
      <c r="A72" s="72" t="s">
        <v>719</v>
      </c>
      <c r="B72" s="72"/>
      <c r="C72" s="72"/>
      <c r="D72" s="72"/>
      <c r="E72" s="72"/>
      <c r="F72" s="72"/>
      <c r="G72" s="72"/>
      <c r="H72" s="72"/>
      <c r="I72" s="72"/>
      <c r="J72" s="72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3" customHeight="1" thickBot="1">
      <c r="A73" s="59"/>
      <c r="B73" s="5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59"/>
      <c r="R73" s="59"/>
      <c r="S73" s="59"/>
      <c r="T73" s="59"/>
    </row>
    <row r="74" spans="1:20" ht="24.75" customHeight="1" thickBot="1">
      <c r="A74" s="675" t="s">
        <v>347</v>
      </c>
      <c r="B74" s="678" t="s">
        <v>348</v>
      </c>
      <c r="C74" s="661" t="s">
        <v>720</v>
      </c>
      <c r="D74" s="661"/>
      <c r="E74" s="661"/>
      <c r="F74" s="662" t="s">
        <v>199</v>
      </c>
      <c r="G74" s="664"/>
      <c r="H74" s="661" t="s">
        <v>721</v>
      </c>
      <c r="I74" s="661"/>
      <c r="J74" s="661"/>
      <c r="K74" s="662" t="s">
        <v>199</v>
      </c>
      <c r="L74" s="664"/>
      <c r="M74" s="697" t="s">
        <v>685</v>
      </c>
      <c r="N74" s="697"/>
      <c r="O74" s="697"/>
      <c r="P74" s="662" t="s">
        <v>199</v>
      </c>
      <c r="Q74" s="664"/>
      <c r="R74" s="1"/>
      <c r="S74" s="1"/>
      <c r="T74" s="1"/>
    </row>
    <row r="75" spans="1:20" ht="51.75" customHeight="1" thickBot="1">
      <c r="A75" s="676"/>
      <c r="B75" s="678"/>
      <c r="C75" s="661"/>
      <c r="D75" s="661"/>
      <c r="E75" s="661"/>
      <c r="F75" s="665" t="s">
        <v>475</v>
      </c>
      <c r="G75" s="666"/>
      <c r="H75" s="661"/>
      <c r="I75" s="661"/>
      <c r="J75" s="661"/>
      <c r="K75" s="665" t="s">
        <v>475</v>
      </c>
      <c r="L75" s="666"/>
      <c r="M75" s="697"/>
      <c r="N75" s="697"/>
      <c r="O75" s="697"/>
      <c r="P75" s="665" t="s">
        <v>475</v>
      </c>
      <c r="Q75" s="666"/>
      <c r="R75" s="1"/>
      <c r="S75" s="1"/>
      <c r="T75" s="1"/>
    </row>
    <row r="76" spans="1:20" ht="21.95" customHeight="1" thickBot="1">
      <c r="A76" s="677"/>
      <c r="B76" s="678"/>
      <c r="C76" s="73">
        <f>G57</f>
        <v>2014</v>
      </c>
      <c r="D76" s="198">
        <f>H57</f>
        <v>2015</v>
      </c>
      <c r="E76" s="199" t="s">
        <v>349</v>
      </c>
      <c r="F76" s="73">
        <f>C76</f>
        <v>2014</v>
      </c>
      <c r="G76" s="74">
        <f>D76</f>
        <v>2015</v>
      </c>
      <c r="H76" s="73">
        <f>F76</f>
        <v>2014</v>
      </c>
      <c r="I76" s="198">
        <f>G76</f>
        <v>2015</v>
      </c>
      <c r="J76" s="199" t="s">
        <v>349</v>
      </c>
      <c r="K76" s="73">
        <f>H76</f>
        <v>2014</v>
      </c>
      <c r="L76" s="74">
        <f>I76</f>
        <v>2015</v>
      </c>
      <c r="M76" s="73">
        <f>K76</f>
        <v>2014</v>
      </c>
      <c r="N76" s="198">
        <f>L76</f>
        <v>2015</v>
      </c>
      <c r="O76" s="199" t="s">
        <v>349</v>
      </c>
      <c r="P76" s="73">
        <f>M76</f>
        <v>2014</v>
      </c>
      <c r="Q76" s="74">
        <f>N76</f>
        <v>2015</v>
      </c>
      <c r="R76" s="1"/>
      <c r="S76" s="1"/>
      <c r="T76" s="1"/>
    </row>
    <row r="77" spans="1:20" ht="21" customHeight="1">
      <c r="A77" s="203">
        <v>1</v>
      </c>
      <c r="B77" s="367" t="s">
        <v>707</v>
      </c>
      <c r="C77" s="159"/>
      <c r="D77" s="187"/>
      <c r="E77" s="185">
        <f>IF(C77=0,0,IF(D77=0,"-100,0",IF(D77*100/C77&lt;200,ROUND(D77*100/C77-100,1),ROUND(D77/C77,1)&amp;" р")))</f>
        <v>0</v>
      </c>
      <c r="F77" s="159"/>
      <c r="G77" s="195"/>
      <c r="H77" s="159"/>
      <c r="I77" s="187"/>
      <c r="J77" s="185">
        <f>IF(H77=0,0,IF(I77=0,"-100,0",IF(I77*100/H77&lt;200,ROUND(I77*100/H77-100,1),ROUND(I77/H77,1)&amp;" р")))</f>
        <v>0</v>
      </c>
      <c r="K77" s="159"/>
      <c r="L77" s="195"/>
      <c r="M77" s="159"/>
      <c r="N77" s="187"/>
      <c r="O77" s="185">
        <f>IF(M77=0,0,IF(N77=0,"-100,0",IF(N77*100/M77&lt;200,ROUND(N77*100/M77-100,1),ROUND(N77/M77,1)&amp;" р")))</f>
        <v>0</v>
      </c>
      <c r="P77" s="159"/>
      <c r="Q77" s="195"/>
      <c r="R77" s="1"/>
      <c r="S77" s="1"/>
      <c r="T77" s="1"/>
    </row>
    <row r="78" spans="1:20" ht="21" customHeight="1">
      <c r="A78" s="204">
        <v>2</v>
      </c>
      <c r="B78" s="368" t="s">
        <v>708</v>
      </c>
      <c r="C78" s="160"/>
      <c r="D78" s="188"/>
      <c r="E78" s="186">
        <f>IF(C78=0,0,IF(D78=0,"-100,0",IF(D78*100/C78&lt;200,ROUND(D78*100/C78-100,1),ROUND(D78/C78,1)&amp;" р")))</f>
        <v>0</v>
      </c>
      <c r="F78" s="160"/>
      <c r="G78" s="196"/>
      <c r="H78" s="160"/>
      <c r="I78" s="188"/>
      <c r="J78" s="186">
        <f>IF(H78=0,0,IF(I78=0,"-100,0",IF(I78*100/H78&lt;200,ROUND(I78*100/H78-100,1),ROUND(I78/H78,1)&amp;" р")))</f>
        <v>0</v>
      </c>
      <c r="K78" s="160"/>
      <c r="L78" s="196"/>
      <c r="M78" s="160"/>
      <c r="N78" s="188"/>
      <c r="O78" s="186">
        <f>IF(M78=0,0,IF(N78=0,"-100,0",IF(N78*100/M78&lt;200,ROUND(N78*100/M78-100,1),ROUND(N78/M78,1)&amp;" р")))</f>
        <v>0</v>
      </c>
      <c r="P78" s="160"/>
      <c r="Q78" s="196"/>
      <c r="R78" s="1"/>
      <c r="S78" s="1"/>
      <c r="T78" s="1"/>
    </row>
    <row r="79" spans="1:20" ht="21" customHeight="1">
      <c r="A79" s="204">
        <v>3</v>
      </c>
      <c r="B79" s="368" t="s">
        <v>709</v>
      </c>
      <c r="C79" s="160"/>
      <c r="D79" s="188"/>
      <c r="E79" s="186">
        <f>IF(C79=0,0,IF(D79=0,"-100,0",IF(D79*100/C79&lt;200,ROUND(D79*100/C79-100,1),ROUND(D79/C79,1)&amp;" р")))</f>
        <v>0</v>
      </c>
      <c r="F79" s="160"/>
      <c r="G79" s="196"/>
      <c r="H79" s="160"/>
      <c r="I79" s="188"/>
      <c r="J79" s="186">
        <f>IF(H79=0,0,IF(I79=0,"-100,0",IF(I79*100/H79&lt;200,ROUND(I79*100/H79-100,1),ROUND(I79/H79,1)&amp;" р")))</f>
        <v>0</v>
      </c>
      <c r="K79" s="160"/>
      <c r="L79" s="196"/>
      <c r="M79" s="160"/>
      <c r="N79" s="188"/>
      <c r="O79" s="186">
        <f>IF(M79=0,0,IF(N79=0,"-100,0",IF(N79*100/M79&lt;200,ROUND(N79*100/M79-100,1),ROUND(N79/M79,1)&amp;" р")))</f>
        <v>0</v>
      </c>
      <c r="P79" s="160"/>
      <c r="Q79" s="196"/>
      <c r="R79" s="1"/>
      <c r="S79" s="1"/>
      <c r="T79" s="1"/>
    </row>
    <row r="80" spans="1:20" ht="21" customHeight="1">
      <c r="A80" s="204">
        <v>4</v>
      </c>
      <c r="B80" s="368" t="s">
        <v>710</v>
      </c>
      <c r="C80" s="160"/>
      <c r="D80" s="188"/>
      <c r="E80" s="186">
        <f t="shared" ref="E80:E87" si="21">IF(C80=0,0,IF(D80=0,"-100,0",IF(D80*100/C80&lt;200,ROUND(D80*100/C80-100,1),ROUND(D80/C80,1)&amp;" р")))</f>
        <v>0</v>
      </c>
      <c r="F80" s="160"/>
      <c r="G80" s="196"/>
      <c r="H80" s="160"/>
      <c r="I80" s="188"/>
      <c r="J80" s="186">
        <f t="shared" ref="J80:J87" si="22">IF(H80=0,0,IF(I80=0,"-100,0",IF(I80*100/H80&lt;200,ROUND(I80*100/H80-100,1),ROUND(I80/H80,1)&amp;" р")))</f>
        <v>0</v>
      </c>
      <c r="K80" s="160"/>
      <c r="L80" s="196"/>
      <c r="M80" s="160"/>
      <c r="N80" s="188"/>
      <c r="O80" s="186">
        <f t="shared" ref="O80:O87" si="23">IF(M80=0,0,IF(N80=0,"-100,0",IF(N80*100/M80&lt;200,ROUND(N80*100/M80-100,1),ROUND(N80/M80,1)&amp;" р")))</f>
        <v>0</v>
      </c>
      <c r="P80" s="160"/>
      <c r="Q80" s="196"/>
      <c r="R80" s="1"/>
      <c r="S80" s="1"/>
      <c r="T80" s="1"/>
    </row>
    <row r="81" spans="1:20" ht="21" customHeight="1">
      <c r="A81" s="204">
        <v>5</v>
      </c>
      <c r="B81" s="368" t="s">
        <v>711</v>
      </c>
      <c r="C81" s="160"/>
      <c r="D81" s="188"/>
      <c r="E81" s="186">
        <f t="shared" si="21"/>
        <v>0</v>
      </c>
      <c r="F81" s="160"/>
      <c r="G81" s="196"/>
      <c r="H81" s="160"/>
      <c r="I81" s="188"/>
      <c r="J81" s="186">
        <f t="shared" si="22"/>
        <v>0</v>
      </c>
      <c r="K81" s="160"/>
      <c r="L81" s="196"/>
      <c r="M81" s="160"/>
      <c r="N81" s="188"/>
      <c r="O81" s="186">
        <f t="shared" si="23"/>
        <v>0</v>
      </c>
      <c r="P81" s="160"/>
      <c r="Q81" s="196"/>
      <c r="R81" s="1"/>
      <c r="S81" s="1"/>
      <c r="T81" s="1"/>
    </row>
    <row r="82" spans="1:20" ht="21" customHeight="1">
      <c r="A82" s="204">
        <v>6</v>
      </c>
      <c r="B82" s="368" t="s">
        <v>712</v>
      </c>
      <c r="C82" s="160"/>
      <c r="D82" s="188"/>
      <c r="E82" s="186">
        <f t="shared" si="21"/>
        <v>0</v>
      </c>
      <c r="F82" s="160"/>
      <c r="G82" s="196"/>
      <c r="H82" s="160"/>
      <c r="I82" s="188"/>
      <c r="J82" s="186">
        <f t="shared" si="22"/>
        <v>0</v>
      </c>
      <c r="K82" s="160"/>
      <c r="L82" s="196"/>
      <c r="M82" s="160"/>
      <c r="N82" s="188"/>
      <c r="O82" s="186">
        <f t="shared" si="23"/>
        <v>0</v>
      </c>
      <c r="P82" s="160"/>
      <c r="Q82" s="196"/>
      <c r="R82" s="1"/>
      <c r="S82" s="1"/>
      <c r="T82" s="1"/>
    </row>
    <row r="83" spans="1:20" ht="21" customHeight="1">
      <c r="A83" s="204">
        <v>7</v>
      </c>
      <c r="B83" s="368" t="s">
        <v>713</v>
      </c>
      <c r="C83" s="160"/>
      <c r="D83" s="188"/>
      <c r="E83" s="186">
        <f t="shared" si="21"/>
        <v>0</v>
      </c>
      <c r="F83" s="160"/>
      <c r="G83" s="196"/>
      <c r="H83" s="160"/>
      <c r="I83" s="188"/>
      <c r="J83" s="186">
        <f t="shared" si="22"/>
        <v>0</v>
      </c>
      <c r="K83" s="160"/>
      <c r="L83" s="196"/>
      <c r="M83" s="160"/>
      <c r="N83" s="188"/>
      <c r="O83" s="186">
        <f t="shared" si="23"/>
        <v>0</v>
      </c>
      <c r="P83" s="160"/>
      <c r="Q83" s="196"/>
      <c r="R83" s="1"/>
      <c r="S83" s="1"/>
      <c r="T83" s="1"/>
    </row>
    <row r="84" spans="1:20" ht="21" customHeight="1">
      <c r="A84" s="204">
        <v>8</v>
      </c>
      <c r="B84" s="368" t="s">
        <v>714</v>
      </c>
      <c r="C84" s="160"/>
      <c r="D84" s="188"/>
      <c r="E84" s="186">
        <f t="shared" si="21"/>
        <v>0</v>
      </c>
      <c r="F84" s="160"/>
      <c r="G84" s="196"/>
      <c r="H84" s="160"/>
      <c r="I84" s="188"/>
      <c r="J84" s="186">
        <f t="shared" si="22"/>
        <v>0</v>
      </c>
      <c r="K84" s="160"/>
      <c r="L84" s="196"/>
      <c r="M84" s="160"/>
      <c r="N84" s="188"/>
      <c r="O84" s="186">
        <f t="shared" si="23"/>
        <v>0</v>
      </c>
      <c r="P84" s="160"/>
      <c r="Q84" s="196"/>
      <c r="R84" s="1"/>
      <c r="S84" s="1"/>
      <c r="T84" s="1"/>
    </row>
    <row r="85" spans="1:20" ht="21" customHeight="1">
      <c r="A85" s="204">
        <v>9</v>
      </c>
      <c r="B85" s="368" t="s">
        <v>715</v>
      </c>
      <c r="C85" s="160"/>
      <c r="D85" s="188"/>
      <c r="E85" s="186">
        <f t="shared" si="21"/>
        <v>0</v>
      </c>
      <c r="F85" s="160"/>
      <c r="G85" s="196"/>
      <c r="H85" s="160"/>
      <c r="I85" s="188"/>
      <c r="J85" s="186">
        <f t="shared" si="22"/>
        <v>0</v>
      </c>
      <c r="K85" s="160"/>
      <c r="L85" s="196"/>
      <c r="M85" s="160"/>
      <c r="N85" s="188"/>
      <c r="O85" s="186">
        <f t="shared" si="23"/>
        <v>0</v>
      </c>
      <c r="P85" s="160"/>
      <c r="Q85" s="196"/>
      <c r="R85" s="1"/>
      <c r="S85" s="1"/>
      <c r="T85" s="1"/>
    </row>
    <row r="86" spans="1:20" ht="21" customHeight="1">
      <c r="A86" s="204">
        <v>10</v>
      </c>
      <c r="B86" s="368" t="s">
        <v>716</v>
      </c>
      <c r="C86" s="160"/>
      <c r="D86" s="188"/>
      <c r="E86" s="186">
        <f t="shared" si="21"/>
        <v>0</v>
      </c>
      <c r="F86" s="160"/>
      <c r="G86" s="196"/>
      <c r="H86" s="160"/>
      <c r="I86" s="188"/>
      <c r="J86" s="186">
        <f t="shared" si="22"/>
        <v>0</v>
      </c>
      <c r="K86" s="160"/>
      <c r="L86" s="196"/>
      <c r="M86" s="160"/>
      <c r="N86" s="188"/>
      <c r="O86" s="186">
        <f t="shared" si="23"/>
        <v>0</v>
      </c>
      <c r="P86" s="160"/>
      <c r="Q86" s="196"/>
      <c r="R86" s="1"/>
      <c r="S86" s="1"/>
      <c r="T86" s="1"/>
    </row>
    <row r="87" spans="1:20" ht="21" customHeight="1">
      <c r="A87" s="204">
        <v>11</v>
      </c>
      <c r="B87" s="368" t="s">
        <v>717</v>
      </c>
      <c r="C87" s="160"/>
      <c r="D87" s="188"/>
      <c r="E87" s="186">
        <f t="shared" si="21"/>
        <v>0</v>
      </c>
      <c r="F87" s="160"/>
      <c r="G87" s="196"/>
      <c r="H87" s="160"/>
      <c r="I87" s="188"/>
      <c r="J87" s="186">
        <f t="shared" si="22"/>
        <v>0</v>
      </c>
      <c r="K87" s="160"/>
      <c r="L87" s="196"/>
      <c r="M87" s="160"/>
      <c r="N87" s="188"/>
      <c r="O87" s="186">
        <f t="shared" si="23"/>
        <v>0</v>
      </c>
      <c r="P87" s="160"/>
      <c r="Q87" s="196"/>
      <c r="R87" s="1"/>
      <c r="S87" s="1"/>
      <c r="T87" s="1"/>
    </row>
    <row r="88" spans="1:20" ht="21" customHeight="1" thickBot="1">
      <c r="A88" s="204">
        <v>12</v>
      </c>
      <c r="B88" s="365" t="s">
        <v>262</v>
      </c>
      <c r="C88" s="160"/>
      <c r="D88" s="188"/>
      <c r="E88" s="186">
        <f>IF(C88=0,0,IF(D88=0,"-100,0",IF(D88*100/C88&lt;200,ROUND(D88*100/C88-100,1),ROUND(D88/C88,1)&amp;" р")))</f>
        <v>0</v>
      </c>
      <c r="F88" s="160"/>
      <c r="G88" s="196"/>
      <c r="H88" s="160"/>
      <c r="I88" s="188"/>
      <c r="J88" s="186">
        <f>IF(H88=0,0,IF(I88=0,"-100,0",IF(I88*100/H88&lt;200,ROUND(I88*100/H88-100,1),ROUND(I88/H88,1)&amp;" р")))</f>
        <v>0</v>
      </c>
      <c r="K88" s="160"/>
      <c r="L88" s="196"/>
      <c r="M88" s="160"/>
      <c r="N88" s="188"/>
      <c r="O88" s="186">
        <f>IF(M88=0,0,IF(N88=0,"-100,0",IF(N88*100/M88&lt;200,ROUND(N88*100/M88-100,1),ROUND(N88/M88,1)&amp;" р")))</f>
        <v>0</v>
      </c>
      <c r="P88" s="160"/>
      <c r="Q88" s="196"/>
      <c r="R88" s="1"/>
      <c r="S88" s="1"/>
      <c r="T88" s="1"/>
    </row>
    <row r="89" spans="1:20" ht="21" customHeight="1" thickBot="1">
      <c r="A89" s="205">
        <v>13</v>
      </c>
      <c r="B89" s="366" t="s">
        <v>692</v>
      </c>
      <c r="C89" s="189"/>
      <c r="D89" s="190">
        <v>0</v>
      </c>
      <c r="E89" s="56">
        <f>IF(C89=0,0,IF(D89=0,"-100,0",IF(D89*100/C89&lt;200,ROUND(D89*100/C89-100,1),ROUND(D89/C89,1)&amp;" р")))</f>
        <v>0</v>
      </c>
      <c r="F89" s="189"/>
      <c r="G89" s="197">
        <v>0</v>
      </c>
      <c r="H89" s="189"/>
      <c r="I89" s="190">
        <v>0</v>
      </c>
      <c r="J89" s="56">
        <f>IF(H89=0,0,IF(I89=0,"-100,0",IF(I89*100/H89&lt;200,ROUND(I89*100/H89-100,1),ROUND(I89/H89,1)&amp;" р")))</f>
        <v>0</v>
      </c>
      <c r="K89" s="189"/>
      <c r="L89" s="197">
        <v>0</v>
      </c>
      <c r="M89" s="189"/>
      <c r="N89" s="190">
        <v>0</v>
      </c>
      <c r="O89" s="56">
        <f>IF(M89=0,0,IF(N89=0,"-100,0",IF(N89*100/M89&lt;200,ROUND(N89*100/M89-100,1),ROUND(N89/M89,1)&amp;" р")))</f>
        <v>0</v>
      </c>
      <c r="P89" s="189"/>
      <c r="Q89" s="197">
        <v>0</v>
      </c>
      <c r="R89" s="1"/>
      <c r="S89" s="1"/>
      <c r="T89" s="1"/>
    </row>
    <row r="90" spans="1:20" ht="4.5" customHeight="1">
      <c r="A90" s="67"/>
      <c r="B90" s="68"/>
      <c r="C90" s="69"/>
      <c r="D90" s="69"/>
      <c r="E90" s="70"/>
      <c r="F90" s="69"/>
      <c r="G90" s="69"/>
      <c r="H90" s="70"/>
      <c r="I90" s="71"/>
      <c r="J90" s="71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5.75">
      <c r="A91" s="72" t="s">
        <v>726</v>
      </c>
      <c r="B91" s="72"/>
      <c r="C91" s="72"/>
      <c r="D91" s="72"/>
      <c r="E91" s="72"/>
      <c r="F91" s="72"/>
      <c r="G91" s="72"/>
      <c r="H91" s="72"/>
      <c r="I91" s="72"/>
      <c r="J91" s="72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3.75" customHeight="1" thickBot="1">
      <c r="A92" s="59"/>
      <c r="B92" s="5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59"/>
      <c r="R92" s="59"/>
      <c r="S92" s="59"/>
      <c r="T92" s="59"/>
    </row>
    <row r="93" spans="1:20" ht="36" customHeight="1" thickBot="1">
      <c r="A93" s="675" t="s">
        <v>347</v>
      </c>
      <c r="B93" s="678" t="s">
        <v>348</v>
      </c>
      <c r="C93" s="679" t="s">
        <v>424</v>
      </c>
      <c r="D93" s="679"/>
      <c r="E93" s="679"/>
      <c r="F93" s="679" t="s">
        <v>242</v>
      </c>
      <c r="G93" s="679"/>
      <c r="H93" s="679"/>
      <c r="I93" s="674" t="s">
        <v>319</v>
      </c>
      <c r="J93" s="674"/>
      <c r="K93" s="670" t="s">
        <v>744</v>
      </c>
      <c r="L93" s="680"/>
      <c r="M93" s="671"/>
      <c r="N93" s="715" t="s">
        <v>319</v>
      </c>
      <c r="O93" s="693"/>
      <c r="P93" s="670" t="s">
        <v>745</v>
      </c>
      <c r="Q93" s="680"/>
      <c r="R93" s="671"/>
      <c r="S93" s="1"/>
      <c r="T93" s="1"/>
    </row>
    <row r="94" spans="1:20" ht="36" customHeight="1" thickBot="1">
      <c r="A94" s="676"/>
      <c r="B94" s="678"/>
      <c r="C94" s="679"/>
      <c r="D94" s="679"/>
      <c r="E94" s="679"/>
      <c r="F94" s="679"/>
      <c r="G94" s="679"/>
      <c r="H94" s="679"/>
      <c r="I94" s="674"/>
      <c r="J94" s="674"/>
      <c r="K94" s="672"/>
      <c r="L94" s="681"/>
      <c r="M94" s="673"/>
      <c r="N94" s="716"/>
      <c r="O94" s="695"/>
      <c r="P94" s="672"/>
      <c r="Q94" s="681"/>
      <c r="R94" s="673"/>
      <c r="S94" s="1"/>
      <c r="T94" s="1"/>
    </row>
    <row r="95" spans="1:20" ht="21.95" customHeight="1" thickBot="1">
      <c r="A95" s="677"/>
      <c r="B95" s="678"/>
      <c r="C95" s="73">
        <f>C57</f>
        <v>2014</v>
      </c>
      <c r="D95" s="198">
        <f>D57</f>
        <v>2015</v>
      </c>
      <c r="E95" s="199" t="s">
        <v>349</v>
      </c>
      <c r="F95" s="73">
        <f>C95</f>
        <v>2014</v>
      </c>
      <c r="G95" s="198">
        <f>D95</f>
        <v>2015</v>
      </c>
      <c r="H95" s="199" t="s">
        <v>349</v>
      </c>
      <c r="I95" s="73">
        <f>C95</f>
        <v>2014</v>
      </c>
      <c r="J95" s="74">
        <f>D95</f>
        <v>2015</v>
      </c>
      <c r="K95" s="73">
        <f>F95</f>
        <v>2014</v>
      </c>
      <c r="L95" s="200">
        <f>G95</f>
        <v>2015</v>
      </c>
      <c r="M95" s="199" t="s">
        <v>349</v>
      </c>
      <c r="N95" s="73">
        <f>I95</f>
        <v>2014</v>
      </c>
      <c r="O95" s="74">
        <f>J95</f>
        <v>2015</v>
      </c>
      <c r="P95" s="73">
        <f>K95</f>
        <v>2014</v>
      </c>
      <c r="Q95" s="200">
        <f>L95</f>
        <v>2015</v>
      </c>
      <c r="R95" s="199" t="s">
        <v>349</v>
      </c>
      <c r="S95" s="1"/>
      <c r="T95" s="1"/>
    </row>
    <row r="96" spans="1:20" ht="21" customHeight="1">
      <c r="A96" s="203">
        <v>1</v>
      </c>
      <c r="B96" s="367" t="s">
        <v>707</v>
      </c>
      <c r="C96" s="159">
        <v>8</v>
      </c>
      <c r="D96" s="187">
        <v>74</v>
      </c>
      <c r="E96" s="185" t="str">
        <f>IF(C96=0,0,IF(D96=0,"-100,0",IF(D96*100/C96&lt;200,ROUND(D96*100/C96-100,1),ROUND(D96/C96,1)&amp;" р")))</f>
        <v>9,3 р</v>
      </c>
      <c r="F96" s="159">
        <v>4</v>
      </c>
      <c r="G96" s="187">
        <v>66</v>
      </c>
      <c r="H96" s="185" t="str">
        <f>IF(F96=0,0,IF(G96=0,"-100,0",IF(G96*100/F96&lt;200,ROUND(G96*100/F96-100,1),ROUND(G96/F96,1)&amp;" р")))</f>
        <v>16,5 р</v>
      </c>
      <c r="I96" s="60">
        <f t="shared" ref="I96:J98" si="24">IF(C96=0,0,F96*100/C96)</f>
        <v>50</v>
      </c>
      <c r="J96" s="61">
        <f t="shared" si="24"/>
        <v>89.189189189189193</v>
      </c>
      <c r="K96" s="159"/>
      <c r="L96" s="187">
        <v>1</v>
      </c>
      <c r="M96" s="185">
        <f>IF(K96=0,0,IF(L96=0,"-100,0",IF(L96*100/K96&lt;200,ROUND(L96*100/K96-100,1),ROUND(L96/K96,1)&amp;" р")))</f>
        <v>0</v>
      </c>
      <c r="N96" s="62">
        <f t="shared" ref="N96:O98" si="25">IF(F96=0,0,K96*100/F96)</f>
        <v>0</v>
      </c>
      <c r="O96" s="63">
        <f t="shared" si="25"/>
        <v>1.5151515151515151</v>
      </c>
      <c r="P96" s="159"/>
      <c r="Q96" s="187">
        <v>1</v>
      </c>
      <c r="R96" s="185">
        <f>IF(P96=0,0,IF(Q96=0,"-100,0",IF(Q96*100/P96&lt;200,ROUND(Q96*100/P96-100,1),ROUND(Q96/P96,1)&amp;" р")))</f>
        <v>0</v>
      </c>
      <c r="S96" s="1"/>
      <c r="T96" s="1"/>
    </row>
    <row r="97" spans="1:20" ht="21" customHeight="1">
      <c r="A97" s="204">
        <v>2</v>
      </c>
      <c r="B97" s="368" t="s">
        <v>708</v>
      </c>
      <c r="C97" s="160">
        <v>4</v>
      </c>
      <c r="D97" s="188">
        <v>15</v>
      </c>
      <c r="E97" s="186" t="str">
        <f>IF(C97=0,0,IF(D97=0,"-100,0",IF(D97*100/C97&lt;200,ROUND(D97*100/C97-100,1),ROUND(D97/C97,1)&amp;" р")))</f>
        <v>3,8 р</v>
      </c>
      <c r="F97" s="160">
        <v>2</v>
      </c>
      <c r="G97" s="188">
        <v>14</v>
      </c>
      <c r="H97" s="186" t="str">
        <f>IF(F97=0,0,IF(G97=0,"-100,0",IF(G97*100/F97&lt;200,ROUND(G97*100/F97-100,1),ROUND(G97/F97,1)&amp;" р")))</f>
        <v>7 р</v>
      </c>
      <c r="I97" s="64">
        <f t="shared" si="24"/>
        <v>50</v>
      </c>
      <c r="J97" s="65">
        <f t="shared" si="24"/>
        <v>93.333333333333329</v>
      </c>
      <c r="K97" s="160"/>
      <c r="L97" s="188"/>
      <c r="M97" s="186">
        <f>IF(K97=0,0,IF(L97=0,"-100,0",IF(L97*100/K97&lt;200,ROUND(L97*100/K97-100,1),ROUND(L97/K97,1)&amp;" р")))</f>
        <v>0</v>
      </c>
      <c r="N97" s="64">
        <f t="shared" si="25"/>
        <v>0</v>
      </c>
      <c r="O97" s="65">
        <f t="shared" si="25"/>
        <v>0</v>
      </c>
      <c r="P97" s="160"/>
      <c r="Q97" s="188"/>
      <c r="R97" s="186">
        <f>IF(P97=0,0,IF(Q97=0,"-100,0",IF(Q97*100/P97&lt;200,ROUND(Q97*100/P97-100,1),ROUND(Q97/P97,1)&amp;" р")))</f>
        <v>0</v>
      </c>
      <c r="S97" s="1"/>
      <c r="T97" s="1"/>
    </row>
    <row r="98" spans="1:20" ht="21" customHeight="1">
      <c r="A98" s="204">
        <v>3</v>
      </c>
      <c r="B98" s="368" t="s">
        <v>709</v>
      </c>
      <c r="C98" s="160">
        <v>6</v>
      </c>
      <c r="D98" s="188">
        <v>71</v>
      </c>
      <c r="E98" s="186" t="str">
        <f>IF(C98=0,0,IF(D98=0,"-100,0",IF(D98*100/C98&lt;200,ROUND(D98*100/C98-100,1),ROUND(D98/C98,1)&amp;" р")))</f>
        <v>11,8 р</v>
      </c>
      <c r="F98" s="160">
        <v>3</v>
      </c>
      <c r="G98" s="188">
        <v>59</v>
      </c>
      <c r="H98" s="186" t="str">
        <f>IF(F98=0,0,IF(G98=0,"-100,0",IF(G98*100/F98&lt;200,ROUND(G98*100/F98-100,1),ROUND(G98/F98,1)&amp;" р")))</f>
        <v>19,7 р</v>
      </c>
      <c r="I98" s="64">
        <f t="shared" si="24"/>
        <v>50</v>
      </c>
      <c r="J98" s="65">
        <f t="shared" si="24"/>
        <v>83.098591549295776</v>
      </c>
      <c r="K98" s="160"/>
      <c r="L98" s="188"/>
      <c r="M98" s="186">
        <f>IF(K98=0,0,IF(L98=0,"-100,0",IF(L98*100/K98&lt;200,ROUND(L98*100/K98-100,1),ROUND(L98/K98,1)&amp;" р")))</f>
        <v>0</v>
      </c>
      <c r="N98" s="64">
        <f t="shared" si="25"/>
        <v>0</v>
      </c>
      <c r="O98" s="65">
        <f t="shared" si="25"/>
        <v>0</v>
      </c>
      <c r="P98" s="160"/>
      <c r="Q98" s="188"/>
      <c r="R98" s="186">
        <f>IF(P98=0,0,IF(Q98=0,"-100,0",IF(Q98*100/P98&lt;200,ROUND(Q98*100/P98-100,1),ROUND(Q98/P98,1)&amp;" р")))</f>
        <v>0</v>
      </c>
      <c r="S98" s="1"/>
      <c r="T98" s="1"/>
    </row>
    <row r="99" spans="1:20" ht="21" customHeight="1">
      <c r="A99" s="204">
        <v>4</v>
      </c>
      <c r="B99" s="368" t="s">
        <v>710</v>
      </c>
      <c r="C99" s="160">
        <v>16</v>
      </c>
      <c r="D99" s="188">
        <v>24</v>
      </c>
      <c r="E99" s="186">
        <f t="shared" ref="E99:E106" si="26">IF(C99=0,0,IF(D99=0,"-100,0",IF(D99*100/C99&lt;200,ROUND(D99*100/C99-100,1),ROUND(D99/C99,1)&amp;" р")))</f>
        <v>50</v>
      </c>
      <c r="F99" s="160">
        <v>9</v>
      </c>
      <c r="G99" s="188">
        <v>10</v>
      </c>
      <c r="H99" s="186">
        <f t="shared" ref="H99:H106" si="27">IF(F99=0,0,IF(G99=0,"-100,0",IF(G99*100/F99&lt;200,ROUND(G99*100/F99-100,1),ROUND(G99/F99,1)&amp;" р")))</f>
        <v>11.1</v>
      </c>
      <c r="I99" s="64">
        <f t="shared" ref="I99:I106" si="28">IF(C99=0,0,F99*100/C99)</f>
        <v>56.25</v>
      </c>
      <c r="J99" s="65">
        <f t="shared" ref="J99:J106" si="29">IF(D99=0,0,G99*100/D99)</f>
        <v>41.666666666666664</v>
      </c>
      <c r="K99" s="160">
        <v>1</v>
      </c>
      <c r="L99" s="188"/>
      <c r="M99" s="186" t="str">
        <f t="shared" ref="M99:M106" si="30">IF(K99=0,0,IF(L99=0,"-100,0",IF(L99*100/K99&lt;200,ROUND(L99*100/K99-100,1),ROUND(L99/K99,1)&amp;" р")))</f>
        <v>-100,0</v>
      </c>
      <c r="N99" s="64">
        <f t="shared" ref="N99:N106" si="31">IF(F99=0,0,K99*100/F99)</f>
        <v>11.111111111111111</v>
      </c>
      <c r="O99" s="65">
        <f t="shared" ref="O99:O106" si="32">IF(G99=0,0,L99*100/G99)</f>
        <v>0</v>
      </c>
      <c r="P99" s="160">
        <v>1</v>
      </c>
      <c r="Q99" s="188"/>
      <c r="R99" s="186" t="str">
        <f t="shared" ref="R99:R106" si="33">IF(P99=0,0,IF(Q99=0,"-100,0",IF(Q99*100/P99&lt;200,ROUND(Q99*100/P99-100,1),ROUND(Q99/P99,1)&amp;" р")))</f>
        <v>-100,0</v>
      </c>
      <c r="S99" s="1"/>
      <c r="T99" s="1"/>
    </row>
    <row r="100" spans="1:20" ht="21" customHeight="1">
      <c r="A100" s="204">
        <v>5</v>
      </c>
      <c r="B100" s="368" t="s">
        <v>711</v>
      </c>
      <c r="C100" s="160">
        <v>7</v>
      </c>
      <c r="D100" s="188">
        <v>22</v>
      </c>
      <c r="E100" s="186" t="str">
        <f t="shared" si="26"/>
        <v>3,1 р</v>
      </c>
      <c r="F100" s="160">
        <v>2</v>
      </c>
      <c r="G100" s="188">
        <v>17</v>
      </c>
      <c r="H100" s="186" t="str">
        <f t="shared" si="27"/>
        <v>8,5 р</v>
      </c>
      <c r="I100" s="64">
        <f t="shared" si="28"/>
        <v>28.571428571428573</v>
      </c>
      <c r="J100" s="65">
        <f t="shared" si="29"/>
        <v>77.272727272727266</v>
      </c>
      <c r="K100" s="160">
        <v>1</v>
      </c>
      <c r="L100" s="188">
        <v>2</v>
      </c>
      <c r="M100" s="186" t="str">
        <f t="shared" si="30"/>
        <v>2 р</v>
      </c>
      <c r="N100" s="64">
        <f t="shared" si="31"/>
        <v>50</v>
      </c>
      <c r="O100" s="65">
        <f t="shared" si="32"/>
        <v>11.764705882352942</v>
      </c>
      <c r="P100" s="160">
        <v>1</v>
      </c>
      <c r="Q100" s="188">
        <v>2</v>
      </c>
      <c r="R100" s="186" t="str">
        <f t="shared" si="33"/>
        <v>2 р</v>
      </c>
      <c r="S100" s="1"/>
      <c r="T100" s="1"/>
    </row>
    <row r="101" spans="1:20" ht="21" customHeight="1">
      <c r="A101" s="204">
        <v>6</v>
      </c>
      <c r="B101" s="368" t="s">
        <v>712</v>
      </c>
      <c r="C101" s="160">
        <v>3</v>
      </c>
      <c r="D101" s="188">
        <v>12</v>
      </c>
      <c r="E101" s="186" t="str">
        <f t="shared" si="26"/>
        <v>4 р</v>
      </c>
      <c r="F101" s="160">
        <v>1</v>
      </c>
      <c r="G101" s="188">
        <v>12</v>
      </c>
      <c r="H101" s="186" t="str">
        <f t="shared" si="27"/>
        <v>12 р</v>
      </c>
      <c r="I101" s="64">
        <f t="shared" si="28"/>
        <v>33.333333333333336</v>
      </c>
      <c r="J101" s="65">
        <f t="shared" si="29"/>
        <v>100</v>
      </c>
      <c r="K101" s="160"/>
      <c r="L101" s="188"/>
      <c r="M101" s="186">
        <f t="shared" si="30"/>
        <v>0</v>
      </c>
      <c r="N101" s="64">
        <f t="shared" si="31"/>
        <v>0</v>
      </c>
      <c r="O101" s="65">
        <f t="shared" si="32"/>
        <v>0</v>
      </c>
      <c r="P101" s="160"/>
      <c r="Q101" s="188"/>
      <c r="R101" s="186">
        <f t="shared" si="33"/>
        <v>0</v>
      </c>
      <c r="S101" s="1"/>
      <c r="T101" s="1"/>
    </row>
    <row r="102" spans="1:20" ht="21" customHeight="1">
      <c r="A102" s="204">
        <v>7</v>
      </c>
      <c r="B102" s="368" t="s">
        <v>713</v>
      </c>
      <c r="C102" s="160">
        <v>4</v>
      </c>
      <c r="D102" s="188">
        <v>6</v>
      </c>
      <c r="E102" s="186">
        <f t="shared" si="26"/>
        <v>50</v>
      </c>
      <c r="F102" s="160">
        <v>2</v>
      </c>
      <c r="G102" s="188">
        <v>5</v>
      </c>
      <c r="H102" s="186" t="str">
        <f t="shared" si="27"/>
        <v>2,5 р</v>
      </c>
      <c r="I102" s="64">
        <f t="shared" si="28"/>
        <v>50</v>
      </c>
      <c r="J102" s="65">
        <f t="shared" si="29"/>
        <v>83.333333333333329</v>
      </c>
      <c r="K102" s="160">
        <v>1</v>
      </c>
      <c r="L102" s="188">
        <v>1</v>
      </c>
      <c r="M102" s="186">
        <f t="shared" si="30"/>
        <v>0</v>
      </c>
      <c r="N102" s="64">
        <f t="shared" si="31"/>
        <v>50</v>
      </c>
      <c r="O102" s="65">
        <f t="shared" si="32"/>
        <v>20</v>
      </c>
      <c r="P102" s="160">
        <v>1</v>
      </c>
      <c r="Q102" s="188">
        <v>1</v>
      </c>
      <c r="R102" s="186">
        <f t="shared" si="33"/>
        <v>0</v>
      </c>
      <c r="S102" s="1"/>
      <c r="T102" s="1"/>
    </row>
    <row r="103" spans="1:20" ht="21" customHeight="1">
      <c r="A103" s="204">
        <v>8</v>
      </c>
      <c r="B103" s="368" t="s">
        <v>714</v>
      </c>
      <c r="C103" s="160">
        <v>6</v>
      </c>
      <c r="D103" s="188">
        <v>29</v>
      </c>
      <c r="E103" s="186" t="str">
        <f t="shared" si="26"/>
        <v>4,8 р</v>
      </c>
      <c r="F103" s="160">
        <v>2</v>
      </c>
      <c r="G103" s="188">
        <v>14</v>
      </c>
      <c r="H103" s="186" t="str">
        <f t="shared" si="27"/>
        <v>7 р</v>
      </c>
      <c r="I103" s="64">
        <f t="shared" si="28"/>
        <v>33.333333333333336</v>
      </c>
      <c r="J103" s="65">
        <f t="shared" si="29"/>
        <v>48.275862068965516</v>
      </c>
      <c r="K103" s="160">
        <v>2</v>
      </c>
      <c r="L103" s="188"/>
      <c r="M103" s="186" t="str">
        <f t="shared" si="30"/>
        <v>-100,0</v>
      </c>
      <c r="N103" s="64">
        <f t="shared" si="31"/>
        <v>100</v>
      </c>
      <c r="O103" s="65">
        <f t="shared" si="32"/>
        <v>0</v>
      </c>
      <c r="P103" s="160">
        <v>2</v>
      </c>
      <c r="Q103" s="188"/>
      <c r="R103" s="186" t="str">
        <f t="shared" si="33"/>
        <v>-100,0</v>
      </c>
      <c r="S103" s="1"/>
      <c r="T103" s="1"/>
    </row>
    <row r="104" spans="1:20" ht="21" customHeight="1">
      <c r="A104" s="204">
        <v>9</v>
      </c>
      <c r="B104" s="368" t="s">
        <v>715</v>
      </c>
      <c r="C104" s="160">
        <v>11</v>
      </c>
      <c r="D104" s="188">
        <v>71</v>
      </c>
      <c r="E104" s="186" t="str">
        <f t="shared" si="26"/>
        <v>6,5 р</v>
      </c>
      <c r="F104" s="160">
        <v>5</v>
      </c>
      <c r="G104" s="188">
        <v>47</v>
      </c>
      <c r="H104" s="186" t="str">
        <f t="shared" si="27"/>
        <v>9,4 р</v>
      </c>
      <c r="I104" s="64">
        <f t="shared" si="28"/>
        <v>45.454545454545453</v>
      </c>
      <c r="J104" s="65">
        <f t="shared" si="29"/>
        <v>66.197183098591552</v>
      </c>
      <c r="K104" s="160">
        <v>1</v>
      </c>
      <c r="L104" s="188">
        <v>1</v>
      </c>
      <c r="M104" s="186">
        <f t="shared" si="30"/>
        <v>0</v>
      </c>
      <c r="N104" s="64">
        <f t="shared" si="31"/>
        <v>20</v>
      </c>
      <c r="O104" s="65">
        <f t="shared" si="32"/>
        <v>2.1276595744680851</v>
      </c>
      <c r="P104" s="160">
        <v>1</v>
      </c>
      <c r="Q104" s="188">
        <v>1</v>
      </c>
      <c r="R104" s="186">
        <f t="shared" si="33"/>
        <v>0</v>
      </c>
      <c r="S104" s="1"/>
      <c r="T104" s="1"/>
    </row>
    <row r="105" spans="1:20" ht="21" customHeight="1">
      <c r="A105" s="204">
        <v>10</v>
      </c>
      <c r="B105" s="368" t="s">
        <v>716</v>
      </c>
      <c r="C105" s="160">
        <v>1</v>
      </c>
      <c r="D105" s="188">
        <v>21</v>
      </c>
      <c r="E105" s="186" t="str">
        <f t="shared" si="26"/>
        <v>21 р</v>
      </c>
      <c r="F105" s="160"/>
      <c r="G105" s="188">
        <v>19</v>
      </c>
      <c r="H105" s="186">
        <f t="shared" si="27"/>
        <v>0</v>
      </c>
      <c r="I105" s="64">
        <f t="shared" si="28"/>
        <v>0</v>
      </c>
      <c r="J105" s="65">
        <f t="shared" si="29"/>
        <v>90.476190476190482</v>
      </c>
      <c r="K105" s="160"/>
      <c r="L105" s="188"/>
      <c r="M105" s="186">
        <f t="shared" si="30"/>
        <v>0</v>
      </c>
      <c r="N105" s="64">
        <f t="shared" si="31"/>
        <v>0</v>
      </c>
      <c r="O105" s="65">
        <f t="shared" si="32"/>
        <v>0</v>
      </c>
      <c r="P105" s="160"/>
      <c r="Q105" s="188"/>
      <c r="R105" s="186">
        <f t="shared" si="33"/>
        <v>0</v>
      </c>
      <c r="S105" s="1"/>
      <c r="T105" s="1"/>
    </row>
    <row r="106" spans="1:20" ht="21" customHeight="1">
      <c r="A106" s="204">
        <v>11</v>
      </c>
      <c r="B106" s="368" t="s">
        <v>717</v>
      </c>
      <c r="C106" s="160">
        <v>1</v>
      </c>
      <c r="D106" s="188">
        <v>10</v>
      </c>
      <c r="E106" s="186" t="str">
        <f t="shared" si="26"/>
        <v>10 р</v>
      </c>
      <c r="F106" s="160"/>
      <c r="G106" s="188">
        <v>9</v>
      </c>
      <c r="H106" s="186">
        <f t="shared" si="27"/>
        <v>0</v>
      </c>
      <c r="I106" s="64">
        <f t="shared" si="28"/>
        <v>0</v>
      </c>
      <c r="J106" s="65">
        <f t="shared" si="29"/>
        <v>90</v>
      </c>
      <c r="K106" s="160"/>
      <c r="L106" s="188"/>
      <c r="M106" s="186">
        <f t="shared" si="30"/>
        <v>0</v>
      </c>
      <c r="N106" s="64">
        <f t="shared" si="31"/>
        <v>0</v>
      </c>
      <c r="O106" s="65">
        <f t="shared" si="32"/>
        <v>0</v>
      </c>
      <c r="P106" s="160"/>
      <c r="Q106" s="188"/>
      <c r="R106" s="186">
        <f t="shared" si="33"/>
        <v>0</v>
      </c>
      <c r="S106" s="1"/>
      <c r="T106" s="1"/>
    </row>
    <row r="107" spans="1:20" ht="21" customHeight="1" thickBot="1">
      <c r="A107" s="204">
        <v>12</v>
      </c>
      <c r="B107" s="365" t="s">
        <v>262</v>
      </c>
      <c r="C107" s="160">
        <v>2</v>
      </c>
      <c r="D107" s="188">
        <v>1</v>
      </c>
      <c r="E107" s="186">
        <f>IF(C107=0,0,IF(D107=0,"-100,0",IF(D107*100/C107&lt;200,ROUND(D107*100/C107-100,1),ROUND(D107/C107,1)&amp;" р")))</f>
        <v>-50</v>
      </c>
      <c r="F107" s="160">
        <v>1</v>
      </c>
      <c r="G107" s="188">
        <v>1</v>
      </c>
      <c r="H107" s="186">
        <f>IF(F107=0,0,IF(G107=0,"-100,0",IF(G107*100/F107&lt;200,ROUND(G107*100/F107-100,1),ROUND(G107/F107,1)&amp;" р")))</f>
        <v>0</v>
      </c>
      <c r="I107" s="64">
        <f>IF(C107=0,0,F107*100/C107)</f>
        <v>50</v>
      </c>
      <c r="J107" s="65">
        <f>IF(D107=0,0,G107*100/D107)</f>
        <v>100</v>
      </c>
      <c r="K107" s="160"/>
      <c r="L107" s="188">
        <v>1</v>
      </c>
      <c r="M107" s="186">
        <f>IF(K107=0,0,IF(L107=0,"-100,0",IF(L107*100/K107&lt;200,ROUND(L107*100/K107-100,1),ROUND(L107/K107,1)&amp;" р")))</f>
        <v>0</v>
      </c>
      <c r="N107" s="64">
        <f>IF(F107=0,0,K107*100/F107)</f>
        <v>0</v>
      </c>
      <c r="O107" s="65">
        <f>IF(G107=0,0,L107*100/G107)</f>
        <v>100</v>
      </c>
      <c r="P107" s="160"/>
      <c r="Q107" s="188">
        <v>1</v>
      </c>
      <c r="R107" s="186">
        <f>IF(P107=0,0,IF(Q107=0,"-100,0",IF(Q107*100/P107&lt;200,ROUND(Q107*100/P107-100,1),ROUND(Q107/P107,1)&amp;" р")))</f>
        <v>0</v>
      </c>
      <c r="S107" s="1"/>
      <c r="T107" s="1"/>
    </row>
    <row r="108" spans="1:20" ht="21" customHeight="1" thickBot="1">
      <c r="A108" s="205">
        <v>13</v>
      </c>
      <c r="B108" s="366" t="s">
        <v>692</v>
      </c>
      <c r="C108" s="189">
        <v>69</v>
      </c>
      <c r="D108" s="190">
        <v>356</v>
      </c>
      <c r="E108" s="56" t="str">
        <f>IF(C108=0,0,IF(D108=0,"-100,0",IF(D108*100/C108&lt;200,ROUND(D108*100/C108-100,1),ROUND(D108/C108,1)&amp;" р")))</f>
        <v>5,2 р</v>
      </c>
      <c r="F108" s="189">
        <v>31</v>
      </c>
      <c r="G108" s="190">
        <v>273</v>
      </c>
      <c r="H108" s="56" t="str">
        <f>IF(F108=0,0,IF(G108=0,"-100,0",IF(G108*100/F108&lt;200,ROUND(G108*100/F108-100,1),ROUND(G108/F108,1)&amp;" р")))</f>
        <v>8,8 р</v>
      </c>
      <c r="I108" s="57">
        <f>IF(C108=0,0,F108*100/C108)</f>
        <v>44.927536231884055</v>
      </c>
      <c r="J108" s="58">
        <f>IF(D108=0,0,G108*100/D108)</f>
        <v>76.68539325842697</v>
      </c>
      <c r="K108" s="189">
        <v>6</v>
      </c>
      <c r="L108" s="190">
        <v>6</v>
      </c>
      <c r="M108" s="56">
        <f>IF(K108=0,0,IF(L108=0,"-100,0",IF(L108*100/K108&lt;200,ROUND(L108*100/K108-100,1),ROUND(L108/K108,1)&amp;" р")))</f>
        <v>0</v>
      </c>
      <c r="N108" s="57">
        <f>IF(F108=0,0,K108*100/F108)</f>
        <v>19.35483870967742</v>
      </c>
      <c r="O108" s="58">
        <f>IF(G108=0,0,L108*100/G108)</f>
        <v>2.197802197802198</v>
      </c>
      <c r="P108" s="189">
        <v>6</v>
      </c>
      <c r="Q108" s="190">
        <v>6</v>
      </c>
      <c r="R108" s="56">
        <f>IF(P108=0,0,IF(Q108=0,"-100,0",IF(Q108*100/P108&lt;200,ROUND(Q108*100/P108-100,1),ROUND(Q108/P108,1)&amp;" р")))</f>
        <v>0</v>
      </c>
      <c r="S108" s="1"/>
      <c r="T108" s="1"/>
    </row>
    <row r="109" spans="1:20" ht="6" customHeight="1">
      <c r="A109" s="67"/>
      <c r="B109" s="68"/>
      <c r="C109" s="69"/>
      <c r="D109" s="69"/>
      <c r="E109" s="70"/>
      <c r="F109" s="69"/>
      <c r="G109" s="69"/>
      <c r="H109" s="70"/>
      <c r="I109" s="71"/>
      <c r="J109" s="71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5.75">
      <c r="A110" s="72" t="s">
        <v>180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3.75" customHeight="1" thickBot="1">
      <c r="A111" s="59"/>
      <c r="B111" s="5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59"/>
      <c r="R111" s="59"/>
      <c r="S111" s="59"/>
      <c r="T111" s="59"/>
    </row>
    <row r="112" spans="1:20" ht="36" customHeight="1" thickBot="1">
      <c r="A112" s="675" t="s">
        <v>347</v>
      </c>
      <c r="B112" s="678" t="s">
        <v>348</v>
      </c>
      <c r="C112" s="670" t="s">
        <v>746</v>
      </c>
      <c r="D112" s="680"/>
      <c r="E112" s="671"/>
      <c r="F112" s="670" t="s">
        <v>745</v>
      </c>
      <c r="G112" s="671"/>
      <c r="H112" s="680" t="s">
        <v>747</v>
      </c>
      <c r="I112" s="680"/>
      <c r="J112" s="671"/>
      <c r="K112" s="670" t="s">
        <v>745</v>
      </c>
      <c r="L112" s="671"/>
      <c r="M112" s="680" t="s">
        <v>178</v>
      </c>
      <c r="N112" s="680"/>
      <c r="O112" s="671"/>
      <c r="P112" s="670" t="s">
        <v>745</v>
      </c>
      <c r="Q112" s="671"/>
      <c r="R112" s="59"/>
      <c r="S112" s="59"/>
      <c r="T112" s="59"/>
    </row>
    <row r="113" spans="1:23" ht="36" customHeight="1" thickBot="1">
      <c r="A113" s="676"/>
      <c r="B113" s="678"/>
      <c r="C113" s="672"/>
      <c r="D113" s="681"/>
      <c r="E113" s="673"/>
      <c r="F113" s="672"/>
      <c r="G113" s="673"/>
      <c r="H113" s="681"/>
      <c r="I113" s="681"/>
      <c r="J113" s="673"/>
      <c r="K113" s="672"/>
      <c r="L113" s="673"/>
      <c r="M113" s="681"/>
      <c r="N113" s="681"/>
      <c r="O113" s="673"/>
      <c r="P113" s="672"/>
      <c r="Q113" s="673"/>
      <c r="R113" s="59"/>
      <c r="S113" s="59"/>
      <c r="T113" s="59"/>
      <c r="U113" s="59"/>
      <c r="V113" s="59"/>
      <c r="W113" s="59"/>
    </row>
    <row r="114" spans="1:23" ht="21.95" customHeight="1" thickBot="1">
      <c r="A114" s="677"/>
      <c r="B114" s="678"/>
      <c r="C114" s="73">
        <f>C95</f>
        <v>2014</v>
      </c>
      <c r="D114" s="198">
        <f>D95</f>
        <v>2015</v>
      </c>
      <c r="E114" s="199" t="s">
        <v>349</v>
      </c>
      <c r="F114" s="73">
        <f>C114</f>
        <v>2014</v>
      </c>
      <c r="G114" s="74">
        <f>D114</f>
        <v>2015</v>
      </c>
      <c r="H114" s="73">
        <f>F114</f>
        <v>2014</v>
      </c>
      <c r="I114" s="198">
        <f>G114</f>
        <v>2015</v>
      </c>
      <c r="J114" s="199" t="s">
        <v>349</v>
      </c>
      <c r="K114" s="73">
        <f>H114</f>
        <v>2014</v>
      </c>
      <c r="L114" s="74">
        <f>I114</f>
        <v>2015</v>
      </c>
      <c r="M114" s="73">
        <f>K114</f>
        <v>2014</v>
      </c>
      <c r="N114" s="198">
        <f>L114</f>
        <v>2015</v>
      </c>
      <c r="O114" s="199" t="s">
        <v>349</v>
      </c>
      <c r="P114" s="73">
        <f>M114</f>
        <v>2014</v>
      </c>
      <c r="Q114" s="74">
        <f>N114</f>
        <v>2015</v>
      </c>
      <c r="R114" s="59"/>
      <c r="S114" s="59"/>
      <c r="T114" s="59"/>
      <c r="U114" s="59"/>
      <c r="V114" s="59"/>
      <c r="W114" s="59"/>
    </row>
    <row r="115" spans="1:23" ht="21" customHeight="1">
      <c r="A115" s="203">
        <v>1</v>
      </c>
      <c r="B115" s="367" t="s">
        <v>707</v>
      </c>
      <c r="C115" s="159"/>
      <c r="D115" s="187"/>
      <c r="E115" s="185">
        <f>IF(C115=0,0,IF(D115=0,"-100,0",IF(D115*100/C115&lt;200,ROUND(D115*100/C115-100,1),ROUND(D115/C115,1)&amp;" р")))</f>
        <v>0</v>
      </c>
      <c r="F115" s="159"/>
      <c r="G115" s="195"/>
      <c r="H115" s="201"/>
      <c r="I115" s="187"/>
      <c r="J115" s="185">
        <f>IF(H115=0,0,IF(I115=0,"-100,0",IF(I115*100/H115&lt;200,ROUND(I115*100/H115-100,1),ROUND(I115/H115,1)&amp;" р")))</f>
        <v>0</v>
      </c>
      <c r="K115" s="159"/>
      <c r="L115" s="195"/>
      <c r="M115" s="201"/>
      <c r="N115" s="187">
        <v>1</v>
      </c>
      <c r="O115" s="185">
        <f>IF(M115=0,0,IF(N115=0,"-100,0",IF(N115*100/M115&lt;200,ROUND(N115*100/M115-100,1),ROUND(N115/M115,1)&amp;" р")))</f>
        <v>0</v>
      </c>
      <c r="P115" s="159"/>
      <c r="Q115" s="195">
        <v>1</v>
      </c>
      <c r="R115" s="59"/>
      <c r="S115" s="59"/>
      <c r="T115" s="59"/>
      <c r="U115" s="59"/>
      <c r="V115" s="59"/>
      <c r="W115" s="59"/>
    </row>
    <row r="116" spans="1:23" ht="21" customHeight="1">
      <c r="A116" s="204">
        <v>2</v>
      </c>
      <c r="B116" s="368" t="s">
        <v>708</v>
      </c>
      <c r="C116" s="160"/>
      <c r="D116" s="188"/>
      <c r="E116" s="186">
        <f>IF(C116=0,0,IF(D116=0,"-100,0",IF(D116*100/C116&lt;200,ROUND(D116*100/C116-100,1),ROUND(D116/C116,1)&amp;" р")))</f>
        <v>0</v>
      </c>
      <c r="F116" s="160"/>
      <c r="G116" s="196"/>
      <c r="H116" s="202"/>
      <c r="I116" s="188"/>
      <c r="J116" s="186">
        <f>IF(H116=0,0,IF(I116=0,"-100,0",IF(I116*100/H116&lt;200,ROUND(I116*100/H116-100,1),ROUND(I116/H116,1)&amp;" р")))</f>
        <v>0</v>
      </c>
      <c r="K116" s="160"/>
      <c r="L116" s="196"/>
      <c r="M116" s="202"/>
      <c r="N116" s="188"/>
      <c r="O116" s="186">
        <f>IF(M116=0,0,IF(N116=0,"-100,0",IF(N116*100/M116&lt;200,ROUND(N116*100/M116-100,1),ROUND(N116/M116,1)&amp;" р")))</f>
        <v>0</v>
      </c>
      <c r="P116" s="160"/>
      <c r="Q116" s="196"/>
      <c r="R116" s="59"/>
      <c r="S116" s="59"/>
      <c r="T116" s="59"/>
      <c r="U116" s="59"/>
      <c r="V116" s="59"/>
      <c r="W116" s="59"/>
    </row>
    <row r="117" spans="1:23" ht="21" customHeight="1">
      <c r="A117" s="204">
        <v>3</v>
      </c>
      <c r="B117" s="368" t="s">
        <v>709</v>
      </c>
      <c r="C117" s="160"/>
      <c r="D117" s="188"/>
      <c r="E117" s="186">
        <f>IF(C117=0,0,IF(D117=0,"-100,0",IF(D117*100/C117&lt;200,ROUND(D117*100/C117-100,1),ROUND(D117/C117,1)&amp;" р")))</f>
        <v>0</v>
      </c>
      <c r="F117" s="160"/>
      <c r="G117" s="196"/>
      <c r="H117" s="202"/>
      <c r="I117" s="188"/>
      <c r="J117" s="186">
        <f>IF(H117=0,0,IF(I117=0,"-100,0",IF(I117*100/H117&lt;200,ROUND(I117*100/H117-100,1),ROUND(I117/H117,1)&amp;" р")))</f>
        <v>0</v>
      </c>
      <c r="K117" s="160"/>
      <c r="L117" s="196"/>
      <c r="M117" s="202"/>
      <c r="N117" s="188"/>
      <c r="O117" s="186">
        <f>IF(M117=0,0,IF(N117=0,"-100,0",IF(N117*100/M117&lt;200,ROUND(N117*100/M117-100,1),ROUND(N117/M117,1)&amp;" р")))</f>
        <v>0</v>
      </c>
      <c r="P117" s="160"/>
      <c r="Q117" s="196"/>
      <c r="R117" s="59"/>
      <c r="S117" s="59"/>
      <c r="T117" s="59"/>
      <c r="U117" s="59"/>
      <c r="V117" s="59"/>
      <c r="W117" s="59"/>
    </row>
    <row r="118" spans="1:23" ht="21" customHeight="1">
      <c r="A118" s="204">
        <v>4</v>
      </c>
      <c r="B118" s="368" t="s">
        <v>710</v>
      </c>
      <c r="C118" s="160"/>
      <c r="D118" s="188"/>
      <c r="E118" s="186">
        <f t="shared" ref="E118:E125" si="34">IF(C118=0,0,IF(D118=0,"-100,0",IF(D118*100/C118&lt;200,ROUND(D118*100/C118-100,1),ROUND(D118/C118,1)&amp;" р")))</f>
        <v>0</v>
      </c>
      <c r="F118" s="160"/>
      <c r="G118" s="196"/>
      <c r="H118" s="202"/>
      <c r="I118" s="188"/>
      <c r="J118" s="186">
        <f t="shared" ref="J118:J125" si="35">IF(H118=0,0,IF(I118=0,"-100,0",IF(I118*100/H118&lt;200,ROUND(I118*100/H118-100,1),ROUND(I118/H118,1)&amp;" р")))</f>
        <v>0</v>
      </c>
      <c r="K118" s="160"/>
      <c r="L118" s="196"/>
      <c r="M118" s="202">
        <v>1</v>
      </c>
      <c r="N118" s="188"/>
      <c r="O118" s="186" t="str">
        <f t="shared" ref="O118:O125" si="36">IF(M118=0,0,IF(N118=0,"-100,0",IF(N118*100/M118&lt;200,ROUND(N118*100/M118-100,1),ROUND(N118/M118,1)&amp;" р")))</f>
        <v>-100,0</v>
      </c>
      <c r="P118" s="160">
        <v>1</v>
      </c>
      <c r="Q118" s="196"/>
      <c r="R118" s="59"/>
      <c r="S118" s="59"/>
      <c r="T118" s="59"/>
      <c r="U118" s="59"/>
      <c r="V118" s="59"/>
      <c r="W118" s="59"/>
    </row>
    <row r="119" spans="1:23" ht="21" customHeight="1">
      <c r="A119" s="204">
        <v>5</v>
      </c>
      <c r="B119" s="368" t="s">
        <v>711</v>
      </c>
      <c r="C119" s="160"/>
      <c r="D119" s="188"/>
      <c r="E119" s="186">
        <f t="shared" si="34"/>
        <v>0</v>
      </c>
      <c r="F119" s="160"/>
      <c r="G119" s="196"/>
      <c r="H119" s="202"/>
      <c r="I119" s="188"/>
      <c r="J119" s="186">
        <f t="shared" si="35"/>
        <v>0</v>
      </c>
      <c r="K119" s="160"/>
      <c r="L119" s="196"/>
      <c r="M119" s="202">
        <v>1</v>
      </c>
      <c r="N119" s="188"/>
      <c r="O119" s="186" t="str">
        <f t="shared" si="36"/>
        <v>-100,0</v>
      </c>
      <c r="P119" s="160">
        <v>1</v>
      </c>
      <c r="Q119" s="196"/>
      <c r="R119" s="59"/>
      <c r="S119" s="59"/>
      <c r="T119" s="59"/>
      <c r="U119" s="59"/>
      <c r="V119" s="59"/>
      <c r="W119" s="59"/>
    </row>
    <row r="120" spans="1:23" ht="21" customHeight="1">
      <c r="A120" s="204">
        <v>6</v>
      </c>
      <c r="B120" s="368" t="s">
        <v>712</v>
      </c>
      <c r="C120" s="160"/>
      <c r="D120" s="188"/>
      <c r="E120" s="186">
        <f t="shared" si="34"/>
        <v>0</v>
      </c>
      <c r="F120" s="160"/>
      <c r="G120" s="196"/>
      <c r="H120" s="202"/>
      <c r="I120" s="188"/>
      <c r="J120" s="186">
        <f t="shared" si="35"/>
        <v>0</v>
      </c>
      <c r="K120" s="160"/>
      <c r="L120" s="196"/>
      <c r="M120" s="202"/>
      <c r="N120" s="188"/>
      <c r="O120" s="186">
        <f t="shared" si="36"/>
        <v>0</v>
      </c>
      <c r="P120" s="160"/>
      <c r="Q120" s="196"/>
      <c r="R120" s="59"/>
      <c r="S120" s="59"/>
      <c r="T120" s="59"/>
      <c r="U120" s="59"/>
      <c r="V120" s="59"/>
      <c r="W120" s="59"/>
    </row>
    <row r="121" spans="1:23" ht="21" customHeight="1">
      <c r="A121" s="204">
        <v>7</v>
      </c>
      <c r="B121" s="368" t="s">
        <v>713</v>
      </c>
      <c r="C121" s="160"/>
      <c r="D121" s="188"/>
      <c r="E121" s="186">
        <f t="shared" si="34"/>
        <v>0</v>
      </c>
      <c r="F121" s="160"/>
      <c r="G121" s="196"/>
      <c r="H121" s="202"/>
      <c r="I121" s="188"/>
      <c r="J121" s="186">
        <f t="shared" si="35"/>
        <v>0</v>
      </c>
      <c r="K121" s="160"/>
      <c r="L121" s="196"/>
      <c r="M121" s="202"/>
      <c r="N121" s="188"/>
      <c r="O121" s="186">
        <f t="shared" si="36"/>
        <v>0</v>
      </c>
      <c r="P121" s="160"/>
      <c r="Q121" s="196"/>
      <c r="R121" s="59"/>
      <c r="S121" s="59"/>
      <c r="T121" s="59"/>
      <c r="U121" s="59"/>
      <c r="V121" s="59"/>
      <c r="W121" s="59"/>
    </row>
    <row r="122" spans="1:23" ht="21" customHeight="1">
      <c r="A122" s="204">
        <v>8</v>
      </c>
      <c r="B122" s="368" t="s">
        <v>714</v>
      </c>
      <c r="C122" s="160"/>
      <c r="D122" s="188"/>
      <c r="E122" s="186">
        <f t="shared" si="34"/>
        <v>0</v>
      </c>
      <c r="F122" s="160"/>
      <c r="G122" s="196"/>
      <c r="H122" s="202"/>
      <c r="I122" s="188"/>
      <c r="J122" s="186">
        <f t="shared" si="35"/>
        <v>0</v>
      </c>
      <c r="K122" s="160"/>
      <c r="L122" s="196"/>
      <c r="M122" s="202"/>
      <c r="N122" s="188"/>
      <c r="O122" s="186">
        <f t="shared" si="36"/>
        <v>0</v>
      </c>
      <c r="P122" s="160"/>
      <c r="Q122" s="196"/>
      <c r="R122" s="59"/>
      <c r="S122" s="59"/>
      <c r="T122" s="59"/>
      <c r="U122" s="59"/>
      <c r="V122" s="59"/>
      <c r="W122" s="59"/>
    </row>
    <row r="123" spans="1:23" ht="21" customHeight="1">
      <c r="A123" s="204">
        <v>9</v>
      </c>
      <c r="B123" s="368" t="s">
        <v>715</v>
      </c>
      <c r="C123" s="160"/>
      <c r="D123" s="188"/>
      <c r="E123" s="186">
        <f t="shared" si="34"/>
        <v>0</v>
      </c>
      <c r="F123" s="160"/>
      <c r="G123" s="196"/>
      <c r="H123" s="202"/>
      <c r="I123" s="188"/>
      <c r="J123" s="186">
        <f t="shared" si="35"/>
        <v>0</v>
      </c>
      <c r="K123" s="160"/>
      <c r="L123" s="196"/>
      <c r="M123" s="202"/>
      <c r="N123" s="188"/>
      <c r="O123" s="186">
        <f t="shared" si="36"/>
        <v>0</v>
      </c>
      <c r="P123" s="160"/>
      <c r="Q123" s="196"/>
      <c r="R123" s="59"/>
      <c r="S123" s="59"/>
      <c r="T123" s="59"/>
      <c r="U123" s="59"/>
      <c r="V123" s="59"/>
      <c r="W123" s="59"/>
    </row>
    <row r="124" spans="1:23" ht="21" customHeight="1">
      <c r="A124" s="204">
        <v>10</v>
      </c>
      <c r="B124" s="368" t="s">
        <v>716</v>
      </c>
      <c r="C124" s="160"/>
      <c r="D124" s="188"/>
      <c r="E124" s="186">
        <f t="shared" si="34"/>
        <v>0</v>
      </c>
      <c r="F124" s="160"/>
      <c r="G124" s="196"/>
      <c r="H124" s="202"/>
      <c r="I124" s="188"/>
      <c r="J124" s="186">
        <f t="shared" si="35"/>
        <v>0</v>
      </c>
      <c r="K124" s="160"/>
      <c r="L124" s="196"/>
      <c r="M124" s="202"/>
      <c r="N124" s="188"/>
      <c r="O124" s="186">
        <f t="shared" si="36"/>
        <v>0</v>
      </c>
      <c r="P124" s="160"/>
      <c r="Q124" s="196"/>
      <c r="R124" s="59"/>
      <c r="S124" s="59"/>
      <c r="T124" s="59"/>
      <c r="U124" s="59"/>
      <c r="V124" s="59"/>
      <c r="W124" s="59"/>
    </row>
    <row r="125" spans="1:23" ht="21" customHeight="1">
      <c r="A125" s="204">
        <v>11</v>
      </c>
      <c r="B125" s="368" t="s">
        <v>717</v>
      </c>
      <c r="C125" s="160"/>
      <c r="D125" s="188"/>
      <c r="E125" s="186">
        <f t="shared" si="34"/>
        <v>0</v>
      </c>
      <c r="F125" s="160"/>
      <c r="G125" s="196"/>
      <c r="H125" s="202"/>
      <c r="I125" s="188"/>
      <c r="J125" s="186">
        <f t="shared" si="35"/>
        <v>0</v>
      </c>
      <c r="K125" s="160"/>
      <c r="L125" s="196"/>
      <c r="M125" s="202"/>
      <c r="N125" s="188"/>
      <c r="O125" s="186">
        <f t="shared" si="36"/>
        <v>0</v>
      </c>
      <c r="P125" s="160"/>
      <c r="Q125" s="196"/>
      <c r="R125" s="59"/>
      <c r="S125" s="59"/>
      <c r="T125" s="59"/>
      <c r="U125" s="59"/>
      <c r="V125" s="59"/>
      <c r="W125" s="59"/>
    </row>
    <row r="126" spans="1:23" ht="21" customHeight="1" thickBot="1">
      <c r="A126" s="204">
        <v>12</v>
      </c>
      <c r="B126" s="365" t="s">
        <v>262</v>
      </c>
      <c r="C126" s="160"/>
      <c r="D126" s="188"/>
      <c r="E126" s="186">
        <f>IF(C126=0,0,IF(D126=0,"-100,0",IF(D126*100/C126&lt;200,ROUND(D126*100/C126-100,1),ROUND(D126/C126,1)&amp;" р")))</f>
        <v>0</v>
      </c>
      <c r="F126" s="160"/>
      <c r="G126" s="196"/>
      <c r="H126" s="202"/>
      <c r="I126" s="188"/>
      <c r="J126" s="186">
        <f>IF(H126=0,0,IF(I126=0,"-100,0",IF(I126*100/H126&lt;200,ROUND(I126*100/H126-100,1),ROUND(I126/H126,1)&amp;" р")))</f>
        <v>0</v>
      </c>
      <c r="K126" s="160"/>
      <c r="L126" s="196"/>
      <c r="M126" s="202"/>
      <c r="N126" s="188"/>
      <c r="O126" s="186">
        <f>IF(M126=0,0,IF(N126=0,"-100,0",IF(N126*100/M126&lt;200,ROUND(N126*100/M126-100,1),ROUND(N126/M126,1)&amp;" р")))</f>
        <v>0</v>
      </c>
      <c r="P126" s="160"/>
      <c r="Q126" s="196"/>
      <c r="R126" s="59"/>
      <c r="S126" s="59"/>
      <c r="T126" s="59"/>
      <c r="U126" s="59"/>
      <c r="V126" s="59"/>
      <c r="W126" s="59"/>
    </row>
    <row r="127" spans="1:23" ht="21" customHeight="1" thickBot="1">
      <c r="A127" s="205">
        <v>13</v>
      </c>
      <c r="B127" s="366" t="s">
        <v>692</v>
      </c>
      <c r="C127" s="189"/>
      <c r="D127" s="190">
        <v>0</v>
      </c>
      <c r="E127" s="56">
        <f>IF(C127=0,0,IF(D127=0,"-100,0",IF(D127*100/C127&lt;200,ROUND(D127*100/C127-100,1),ROUND(D127/C127,1)&amp;" р")))</f>
        <v>0</v>
      </c>
      <c r="F127" s="189"/>
      <c r="G127" s="197">
        <v>0</v>
      </c>
      <c r="H127" s="189"/>
      <c r="I127" s="190">
        <v>0</v>
      </c>
      <c r="J127" s="56">
        <f>IF(H127=0,0,IF(I127=0,"-100,0",IF(I127*100/H127&lt;200,ROUND(I127*100/H127-100,1),ROUND(I127/H127,1)&amp;" р")))</f>
        <v>0</v>
      </c>
      <c r="K127" s="189"/>
      <c r="L127" s="197">
        <v>0</v>
      </c>
      <c r="M127" s="189">
        <v>2</v>
      </c>
      <c r="N127" s="190">
        <v>1</v>
      </c>
      <c r="O127" s="56">
        <f>IF(M127=0,0,IF(N127=0,"-100,0",IF(N127*100/M127&lt;200,ROUND(N127*100/M127-100,1),ROUND(N127/M127,1)&amp;" р")))</f>
        <v>-50</v>
      </c>
      <c r="P127" s="189">
        <v>2</v>
      </c>
      <c r="Q127" s="197">
        <v>1</v>
      </c>
      <c r="R127" s="59"/>
      <c r="S127" s="59"/>
      <c r="T127" s="59"/>
      <c r="U127" s="59"/>
      <c r="V127" s="59"/>
      <c r="W127" s="59"/>
    </row>
    <row r="128" spans="1:23" ht="4.5" customHeight="1">
      <c r="A128" s="67"/>
      <c r="B128" s="68"/>
      <c r="C128" s="69"/>
      <c r="D128" s="69"/>
      <c r="E128" s="70"/>
      <c r="F128" s="69"/>
      <c r="G128" s="69"/>
      <c r="H128" s="70"/>
      <c r="I128" s="71"/>
      <c r="J128" s="71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</row>
    <row r="129" spans="1:20" ht="15.75">
      <c r="A129" s="72" t="s">
        <v>181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4.5" customHeight="1" thickBot="1">
      <c r="A130" s="59"/>
      <c r="B130" s="5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59"/>
      <c r="R130" s="59"/>
      <c r="S130" s="59"/>
      <c r="T130" s="59"/>
    </row>
    <row r="131" spans="1:20" ht="18.75" customHeight="1" thickBot="1">
      <c r="A131" s="675" t="s">
        <v>347</v>
      </c>
      <c r="B131" s="678" t="s">
        <v>348</v>
      </c>
      <c r="C131" s="679" t="s">
        <v>250</v>
      </c>
      <c r="D131" s="679"/>
      <c r="E131" s="679"/>
      <c r="F131" s="679" t="s">
        <v>251</v>
      </c>
      <c r="G131" s="679"/>
      <c r="H131" s="679"/>
      <c r="I131" s="661" t="s">
        <v>253</v>
      </c>
      <c r="J131" s="661"/>
      <c r="K131" s="661"/>
      <c r="L131" s="662" t="s">
        <v>420</v>
      </c>
      <c r="M131" s="663"/>
      <c r="N131" s="664"/>
      <c r="O131" s="661" t="s">
        <v>260</v>
      </c>
      <c r="P131" s="661"/>
      <c r="Q131" s="661"/>
      <c r="R131" s="662" t="s">
        <v>199</v>
      </c>
      <c r="S131" s="663"/>
      <c r="T131" s="664"/>
    </row>
    <row r="132" spans="1:20" ht="56.25" customHeight="1" thickBot="1">
      <c r="A132" s="676"/>
      <c r="B132" s="678"/>
      <c r="C132" s="679"/>
      <c r="D132" s="679"/>
      <c r="E132" s="679"/>
      <c r="F132" s="679"/>
      <c r="G132" s="679"/>
      <c r="H132" s="679"/>
      <c r="I132" s="661"/>
      <c r="J132" s="661"/>
      <c r="K132" s="661"/>
      <c r="L132" s="707" t="s">
        <v>289</v>
      </c>
      <c r="M132" s="708"/>
      <c r="N132" s="709"/>
      <c r="O132" s="661"/>
      <c r="P132" s="661"/>
      <c r="Q132" s="661"/>
      <c r="R132" s="707" t="s">
        <v>261</v>
      </c>
      <c r="S132" s="708"/>
      <c r="T132" s="709"/>
    </row>
    <row r="133" spans="1:20" ht="16.5" thickBot="1">
      <c r="A133" s="677"/>
      <c r="B133" s="678"/>
      <c r="C133" s="73">
        <f>C95</f>
        <v>2014</v>
      </c>
      <c r="D133" s="198">
        <f>D95</f>
        <v>2015</v>
      </c>
      <c r="E133" s="199" t="s">
        <v>349</v>
      </c>
      <c r="F133" s="73">
        <f>C133</f>
        <v>2014</v>
      </c>
      <c r="G133" s="198">
        <f>D133</f>
        <v>2015</v>
      </c>
      <c r="H133" s="199" t="s">
        <v>349</v>
      </c>
      <c r="I133" s="73">
        <f>F133</f>
        <v>2014</v>
      </c>
      <c r="J133" s="198">
        <f>G133</f>
        <v>2015</v>
      </c>
      <c r="K133" s="199" t="s">
        <v>349</v>
      </c>
      <c r="L133" s="73">
        <f>I133</f>
        <v>2014</v>
      </c>
      <c r="M133" s="198">
        <f>J133</f>
        <v>2015</v>
      </c>
      <c r="N133" s="199" t="s">
        <v>349</v>
      </c>
      <c r="O133" s="73">
        <f>L133</f>
        <v>2014</v>
      </c>
      <c r="P133" s="198">
        <f>M133</f>
        <v>2015</v>
      </c>
      <c r="Q133" s="199" t="s">
        <v>349</v>
      </c>
      <c r="R133" s="73">
        <f>O133</f>
        <v>2014</v>
      </c>
      <c r="S133" s="198">
        <f>P133</f>
        <v>2015</v>
      </c>
      <c r="T133" s="199" t="s">
        <v>349</v>
      </c>
    </row>
    <row r="134" spans="1:20" ht="21" customHeight="1">
      <c r="A134" s="203">
        <v>1</v>
      </c>
      <c r="B134" s="367" t="s">
        <v>707</v>
      </c>
      <c r="C134" s="159"/>
      <c r="D134" s="187"/>
      <c r="E134" s="185">
        <f>IF(C134=0,0,IF(D134=0,"-100,0",IF(D134*100/C134&lt;200,ROUND(D134*100/C134-100,1),ROUND(D134/C134,1)&amp;" р")))</f>
        <v>0</v>
      </c>
      <c r="F134" s="159"/>
      <c r="G134" s="187">
        <v>1</v>
      </c>
      <c r="H134" s="185">
        <f>IF(F134=0,0,IF(G134=0,"-100,0",IF(G134*100/F134&lt;200,ROUND(G134*100/F134-100,1),ROUND(G134/F134,1)&amp;" р")))</f>
        <v>0</v>
      </c>
      <c r="I134" s="159"/>
      <c r="J134" s="187"/>
      <c r="K134" s="185">
        <f>IF(I134=0,0,IF(J134=0,"-100,0",IF(J134*100/I134&lt;200,ROUND(J134*100/I134-100,1),ROUND(J134/I134,1)&amp;" р")))</f>
        <v>0</v>
      </c>
      <c r="L134" s="159"/>
      <c r="M134" s="187"/>
      <c r="N134" s="185">
        <f>IF(L134=0,0,IF(M134=0,"-100,0",IF(M134*100/L134&lt;200,ROUND(M134*100/L134-100,1),ROUND(M134/L134,1)&amp;" р")))</f>
        <v>0</v>
      </c>
      <c r="O134" s="159"/>
      <c r="P134" s="187"/>
      <c r="Q134" s="185">
        <f>IF(O134=0,0,IF(P134=0,"-100,0",IF(P134*100/O134&lt;200,ROUND(P134*100/O134-100,1),ROUND(P134/O134,1)&amp;" р")))</f>
        <v>0</v>
      </c>
      <c r="R134" s="159"/>
      <c r="S134" s="187"/>
      <c r="T134" s="185">
        <f>IF(R134=0,0,IF(S134=0,"-100,0",IF(S134*100/R134&lt;200,ROUND(S134*100/R134-100,1),ROUND(S134/R134,1)&amp;" р")))</f>
        <v>0</v>
      </c>
    </row>
    <row r="135" spans="1:20" ht="21" customHeight="1">
      <c r="A135" s="204">
        <v>2</v>
      </c>
      <c r="B135" s="368" t="s">
        <v>708</v>
      </c>
      <c r="C135" s="160"/>
      <c r="D135" s="188"/>
      <c r="E135" s="186">
        <f>IF(C135=0,0,IF(D135=0,"-100,0",IF(D135*100/C135&lt;200,ROUND(D135*100/C135-100,1),ROUND(D135/C135,1)&amp;" р")))</f>
        <v>0</v>
      </c>
      <c r="F135" s="160"/>
      <c r="G135" s="188">
        <v>1</v>
      </c>
      <c r="H135" s="186">
        <f>IF(F135=0,0,IF(G135=0,"-100,0",IF(G135*100/F135&lt;200,ROUND(G135*100/F135-100,1),ROUND(G135/F135,1)&amp;" р")))</f>
        <v>0</v>
      </c>
      <c r="I135" s="160"/>
      <c r="J135" s="188"/>
      <c r="K135" s="186">
        <f>IF(I135=0,0,IF(J135=0,"-100,0",IF(J135*100/I135&lt;200,ROUND(J135*100/I135-100,1),ROUND(J135/I135,1)&amp;" р")))</f>
        <v>0</v>
      </c>
      <c r="L135" s="160"/>
      <c r="M135" s="188"/>
      <c r="N135" s="186">
        <f>IF(L135=0,0,IF(M135=0,"-100,0",IF(M135*100/L135&lt;200,ROUND(M135*100/L135-100,1),ROUND(M135/L135,1)&amp;" р")))</f>
        <v>0</v>
      </c>
      <c r="O135" s="160"/>
      <c r="P135" s="188"/>
      <c r="Q135" s="186">
        <f>IF(O135=0,0,IF(P135=0,"-100,0",IF(P135*100/O135&lt;200,ROUND(P135*100/O135-100,1),ROUND(P135/O135,1)&amp;" р")))</f>
        <v>0</v>
      </c>
      <c r="R135" s="160"/>
      <c r="S135" s="188"/>
      <c r="T135" s="186">
        <f>IF(R135=0,0,IF(S135=0,"-100,0",IF(S135*100/R135&lt;200,ROUND(S135*100/R135-100,1),ROUND(S135/R135,1)&amp;" р")))</f>
        <v>0</v>
      </c>
    </row>
    <row r="136" spans="1:20" ht="21" customHeight="1">
      <c r="A136" s="204">
        <v>3</v>
      </c>
      <c r="B136" s="368" t="s">
        <v>709</v>
      </c>
      <c r="C136" s="160"/>
      <c r="D136" s="188"/>
      <c r="E136" s="186">
        <f>IF(C136=0,0,IF(D136=0,"-100,0",IF(D136*100/C136&lt;200,ROUND(D136*100/C136-100,1),ROUND(D136/C136,1)&amp;" р")))</f>
        <v>0</v>
      </c>
      <c r="F136" s="160"/>
      <c r="G136" s="188"/>
      <c r="H136" s="186">
        <f>IF(F136=0,0,IF(G136=0,"-100,0",IF(G136*100/F136&lt;200,ROUND(G136*100/F136-100,1),ROUND(G136/F136,1)&amp;" р")))</f>
        <v>0</v>
      </c>
      <c r="I136" s="160"/>
      <c r="J136" s="188"/>
      <c r="K136" s="186">
        <f>IF(I136=0,0,IF(J136=0,"-100,0",IF(J136*100/I136&lt;200,ROUND(J136*100/I136-100,1),ROUND(J136/I136,1)&amp;" р")))</f>
        <v>0</v>
      </c>
      <c r="L136" s="160"/>
      <c r="M136" s="188"/>
      <c r="N136" s="186">
        <f>IF(L136=0,0,IF(M136=0,"-100,0",IF(M136*100/L136&lt;200,ROUND(M136*100/L136-100,1),ROUND(M136/L136,1)&amp;" р")))</f>
        <v>0</v>
      </c>
      <c r="O136" s="160"/>
      <c r="P136" s="188"/>
      <c r="Q136" s="186">
        <f>IF(O136=0,0,IF(P136=0,"-100,0",IF(P136*100/O136&lt;200,ROUND(P136*100/O136-100,1),ROUND(P136/O136,1)&amp;" р")))</f>
        <v>0</v>
      </c>
      <c r="R136" s="160"/>
      <c r="S136" s="188"/>
      <c r="T136" s="186">
        <f>IF(R136=0,0,IF(S136=0,"-100,0",IF(S136*100/R136&lt;200,ROUND(S136*100/R136-100,1),ROUND(S136/R136,1)&amp;" р")))</f>
        <v>0</v>
      </c>
    </row>
    <row r="137" spans="1:20" ht="21" customHeight="1">
      <c r="A137" s="204">
        <v>4</v>
      </c>
      <c r="B137" s="368" t="s">
        <v>710</v>
      </c>
      <c r="C137" s="160"/>
      <c r="D137" s="188"/>
      <c r="E137" s="186">
        <f t="shared" ref="E137:E144" si="37">IF(C137=0,0,IF(D137=0,"-100,0",IF(D137*100/C137&lt;200,ROUND(D137*100/C137-100,1),ROUND(D137/C137,1)&amp;" р")))</f>
        <v>0</v>
      </c>
      <c r="F137" s="160"/>
      <c r="G137" s="188">
        <v>1</v>
      </c>
      <c r="H137" s="186">
        <f t="shared" ref="H137:H144" si="38">IF(F137=0,0,IF(G137=0,"-100,0",IF(G137*100/F137&lt;200,ROUND(G137*100/F137-100,1),ROUND(G137/F137,1)&amp;" р")))</f>
        <v>0</v>
      </c>
      <c r="I137" s="160"/>
      <c r="J137" s="188"/>
      <c r="K137" s="186">
        <f t="shared" ref="K137:K144" si="39">IF(I137=0,0,IF(J137=0,"-100,0",IF(J137*100/I137&lt;200,ROUND(J137*100/I137-100,1),ROUND(J137/I137,1)&amp;" р")))</f>
        <v>0</v>
      </c>
      <c r="L137" s="160"/>
      <c r="M137" s="188"/>
      <c r="N137" s="186">
        <f t="shared" ref="N137:N144" si="40">IF(L137=0,0,IF(M137=0,"-100,0",IF(M137*100/L137&lt;200,ROUND(M137*100/L137-100,1),ROUND(M137/L137,1)&amp;" р")))</f>
        <v>0</v>
      </c>
      <c r="O137" s="160"/>
      <c r="P137" s="188"/>
      <c r="Q137" s="186">
        <f t="shared" ref="Q137:Q144" si="41">IF(O137=0,0,IF(P137=0,"-100,0",IF(P137*100/O137&lt;200,ROUND(P137*100/O137-100,1),ROUND(P137/O137,1)&amp;" р")))</f>
        <v>0</v>
      </c>
      <c r="R137" s="160"/>
      <c r="S137" s="188"/>
      <c r="T137" s="186">
        <f t="shared" ref="T137:T144" si="42">IF(R137=0,0,IF(S137=0,"-100,0",IF(S137*100/R137&lt;200,ROUND(S137*100/R137-100,1),ROUND(S137/R137,1)&amp;" р")))</f>
        <v>0</v>
      </c>
    </row>
    <row r="138" spans="1:20" ht="21" customHeight="1">
      <c r="A138" s="204">
        <v>5</v>
      </c>
      <c r="B138" s="368" t="s">
        <v>711</v>
      </c>
      <c r="C138" s="160"/>
      <c r="D138" s="188"/>
      <c r="E138" s="186">
        <f t="shared" si="37"/>
        <v>0</v>
      </c>
      <c r="F138" s="160">
        <v>1</v>
      </c>
      <c r="G138" s="188"/>
      <c r="H138" s="186" t="str">
        <f t="shared" si="38"/>
        <v>-100,0</v>
      </c>
      <c r="I138" s="160">
        <v>1</v>
      </c>
      <c r="J138" s="188"/>
      <c r="K138" s="186" t="str">
        <f t="shared" si="39"/>
        <v>-100,0</v>
      </c>
      <c r="L138" s="160">
        <v>1</v>
      </c>
      <c r="M138" s="188"/>
      <c r="N138" s="186" t="str">
        <f t="shared" si="40"/>
        <v>-100,0</v>
      </c>
      <c r="O138" s="160"/>
      <c r="P138" s="188">
        <v>2</v>
      </c>
      <c r="Q138" s="186">
        <f t="shared" si="41"/>
        <v>0</v>
      </c>
      <c r="R138" s="160"/>
      <c r="S138" s="188"/>
      <c r="T138" s="186">
        <f t="shared" si="42"/>
        <v>0</v>
      </c>
    </row>
    <row r="139" spans="1:20" ht="21" customHeight="1">
      <c r="A139" s="204">
        <v>6</v>
      </c>
      <c r="B139" s="368" t="s">
        <v>712</v>
      </c>
      <c r="C139" s="160"/>
      <c r="D139" s="188"/>
      <c r="E139" s="186">
        <f t="shared" si="37"/>
        <v>0</v>
      </c>
      <c r="F139" s="160"/>
      <c r="G139" s="188"/>
      <c r="H139" s="186">
        <f t="shared" si="38"/>
        <v>0</v>
      </c>
      <c r="I139" s="160"/>
      <c r="J139" s="188"/>
      <c r="K139" s="186">
        <f t="shared" si="39"/>
        <v>0</v>
      </c>
      <c r="L139" s="160"/>
      <c r="M139" s="188"/>
      <c r="N139" s="186">
        <f t="shared" si="40"/>
        <v>0</v>
      </c>
      <c r="O139" s="160"/>
      <c r="P139" s="188"/>
      <c r="Q139" s="186">
        <f t="shared" si="41"/>
        <v>0</v>
      </c>
      <c r="R139" s="160"/>
      <c r="S139" s="188"/>
      <c r="T139" s="186">
        <f t="shared" si="42"/>
        <v>0</v>
      </c>
    </row>
    <row r="140" spans="1:20" ht="21" customHeight="1">
      <c r="A140" s="204">
        <v>7</v>
      </c>
      <c r="B140" s="368" t="s">
        <v>713</v>
      </c>
      <c r="C140" s="160"/>
      <c r="D140" s="188"/>
      <c r="E140" s="186">
        <f t="shared" si="37"/>
        <v>0</v>
      </c>
      <c r="F140" s="160"/>
      <c r="G140" s="188"/>
      <c r="H140" s="186">
        <f t="shared" si="38"/>
        <v>0</v>
      </c>
      <c r="I140" s="160"/>
      <c r="J140" s="188"/>
      <c r="K140" s="186">
        <f t="shared" si="39"/>
        <v>0</v>
      </c>
      <c r="L140" s="160"/>
      <c r="M140" s="188"/>
      <c r="N140" s="186">
        <f t="shared" si="40"/>
        <v>0</v>
      </c>
      <c r="O140" s="160"/>
      <c r="P140" s="188"/>
      <c r="Q140" s="186">
        <f t="shared" si="41"/>
        <v>0</v>
      </c>
      <c r="R140" s="160"/>
      <c r="S140" s="188"/>
      <c r="T140" s="186">
        <f t="shared" si="42"/>
        <v>0</v>
      </c>
    </row>
    <row r="141" spans="1:20" ht="21" customHeight="1">
      <c r="A141" s="204">
        <v>8</v>
      </c>
      <c r="B141" s="368" t="s">
        <v>714</v>
      </c>
      <c r="C141" s="160"/>
      <c r="D141" s="188"/>
      <c r="E141" s="186">
        <f t="shared" si="37"/>
        <v>0</v>
      </c>
      <c r="F141" s="160"/>
      <c r="G141" s="188"/>
      <c r="H141" s="186">
        <f t="shared" si="38"/>
        <v>0</v>
      </c>
      <c r="I141" s="160"/>
      <c r="J141" s="188"/>
      <c r="K141" s="186">
        <f t="shared" si="39"/>
        <v>0</v>
      </c>
      <c r="L141" s="160"/>
      <c r="M141" s="188"/>
      <c r="N141" s="186">
        <f t="shared" si="40"/>
        <v>0</v>
      </c>
      <c r="O141" s="160">
        <v>2</v>
      </c>
      <c r="P141" s="188"/>
      <c r="Q141" s="186" t="str">
        <f t="shared" si="41"/>
        <v>-100,0</v>
      </c>
      <c r="R141" s="160"/>
      <c r="S141" s="188"/>
      <c r="T141" s="186">
        <f t="shared" si="42"/>
        <v>0</v>
      </c>
    </row>
    <row r="142" spans="1:20" ht="21" customHeight="1">
      <c r="A142" s="204">
        <v>9</v>
      </c>
      <c r="B142" s="368" t="s">
        <v>715</v>
      </c>
      <c r="C142" s="160"/>
      <c r="D142" s="188"/>
      <c r="E142" s="186">
        <f t="shared" si="37"/>
        <v>0</v>
      </c>
      <c r="F142" s="160">
        <v>1</v>
      </c>
      <c r="G142" s="188"/>
      <c r="H142" s="186" t="str">
        <f t="shared" si="38"/>
        <v>-100,0</v>
      </c>
      <c r="I142" s="160"/>
      <c r="J142" s="188"/>
      <c r="K142" s="186">
        <f t="shared" si="39"/>
        <v>0</v>
      </c>
      <c r="L142" s="160"/>
      <c r="M142" s="188"/>
      <c r="N142" s="186">
        <f t="shared" si="40"/>
        <v>0</v>
      </c>
      <c r="O142" s="160"/>
      <c r="P142" s="188"/>
      <c r="Q142" s="186">
        <f t="shared" si="41"/>
        <v>0</v>
      </c>
      <c r="R142" s="160"/>
      <c r="S142" s="188"/>
      <c r="T142" s="186">
        <f t="shared" si="42"/>
        <v>0</v>
      </c>
    </row>
    <row r="143" spans="1:20" ht="21" customHeight="1">
      <c r="A143" s="204">
        <v>10</v>
      </c>
      <c r="B143" s="368" t="s">
        <v>716</v>
      </c>
      <c r="C143" s="160"/>
      <c r="D143" s="188"/>
      <c r="E143" s="186">
        <f t="shared" si="37"/>
        <v>0</v>
      </c>
      <c r="F143" s="160"/>
      <c r="G143" s="188"/>
      <c r="H143" s="186">
        <f t="shared" si="38"/>
        <v>0</v>
      </c>
      <c r="I143" s="160"/>
      <c r="J143" s="188"/>
      <c r="K143" s="186">
        <f t="shared" si="39"/>
        <v>0</v>
      </c>
      <c r="L143" s="160"/>
      <c r="M143" s="188"/>
      <c r="N143" s="186">
        <f t="shared" si="40"/>
        <v>0</v>
      </c>
      <c r="O143" s="160"/>
      <c r="P143" s="188"/>
      <c r="Q143" s="186">
        <f t="shared" si="41"/>
        <v>0</v>
      </c>
      <c r="R143" s="160"/>
      <c r="S143" s="188"/>
      <c r="T143" s="186">
        <f t="shared" si="42"/>
        <v>0</v>
      </c>
    </row>
    <row r="144" spans="1:20" ht="21" customHeight="1">
      <c r="A144" s="204">
        <v>11</v>
      </c>
      <c r="B144" s="368" t="s">
        <v>717</v>
      </c>
      <c r="C144" s="160"/>
      <c r="D144" s="188"/>
      <c r="E144" s="186">
        <f t="shared" si="37"/>
        <v>0</v>
      </c>
      <c r="F144" s="160"/>
      <c r="G144" s="188"/>
      <c r="H144" s="186">
        <f t="shared" si="38"/>
        <v>0</v>
      </c>
      <c r="I144" s="160"/>
      <c r="J144" s="188"/>
      <c r="K144" s="186">
        <f t="shared" si="39"/>
        <v>0</v>
      </c>
      <c r="L144" s="160"/>
      <c r="M144" s="188"/>
      <c r="N144" s="186">
        <f t="shared" si="40"/>
        <v>0</v>
      </c>
      <c r="O144" s="160"/>
      <c r="P144" s="188"/>
      <c r="Q144" s="186">
        <f t="shared" si="41"/>
        <v>0</v>
      </c>
      <c r="R144" s="160"/>
      <c r="S144" s="188"/>
      <c r="T144" s="186">
        <f t="shared" si="42"/>
        <v>0</v>
      </c>
    </row>
    <row r="145" spans="1:20" ht="21" customHeight="1" thickBot="1">
      <c r="A145" s="204">
        <v>12</v>
      </c>
      <c r="B145" s="365" t="s">
        <v>262</v>
      </c>
      <c r="C145" s="160"/>
      <c r="D145" s="188"/>
      <c r="E145" s="186">
        <f>IF(C145=0,0,IF(D145=0,"-100,0",IF(D145*100/C145&lt;200,ROUND(D145*100/C145-100,1),ROUND(D145/C145,1)&amp;" р")))</f>
        <v>0</v>
      </c>
      <c r="F145" s="160"/>
      <c r="G145" s="188"/>
      <c r="H145" s="186">
        <f>IF(F145=0,0,IF(G145=0,"-100,0",IF(G145*100/F145&lt;200,ROUND(G145*100/F145-100,1),ROUND(G145/F145,1)&amp;" р")))</f>
        <v>0</v>
      </c>
      <c r="I145" s="160"/>
      <c r="J145" s="188"/>
      <c r="K145" s="186">
        <f>IF(I145=0,0,IF(J145=0,"-100,0",IF(J145*100/I145&lt;200,ROUND(J145*100/I145-100,1),ROUND(J145/I145,1)&amp;" р")))</f>
        <v>0</v>
      </c>
      <c r="L145" s="160"/>
      <c r="M145" s="188"/>
      <c r="N145" s="186">
        <f>IF(L145=0,0,IF(M145=0,"-100,0",IF(M145*100/L145&lt;200,ROUND(M145*100/L145-100,1),ROUND(M145/L145,1)&amp;" р")))</f>
        <v>0</v>
      </c>
      <c r="O145" s="160"/>
      <c r="P145" s="188">
        <v>1</v>
      </c>
      <c r="Q145" s="186">
        <f>IF(O145=0,0,IF(P145=0,"-100,0",IF(P145*100/O145&lt;200,ROUND(P145*100/O145-100,1),ROUND(P145/O145,1)&amp;" р")))</f>
        <v>0</v>
      </c>
      <c r="R145" s="160"/>
      <c r="S145" s="188"/>
      <c r="T145" s="186">
        <f>IF(R145=0,0,IF(S145=0,"-100,0",IF(S145*100/R145&lt;200,ROUND(S145*100/R145-100,1),ROUND(S145/R145,1)&amp;" р")))</f>
        <v>0</v>
      </c>
    </row>
    <row r="146" spans="1:20" ht="21" customHeight="1" thickBot="1">
      <c r="A146" s="205">
        <v>13</v>
      </c>
      <c r="B146" s="366" t="s">
        <v>692</v>
      </c>
      <c r="C146" s="189"/>
      <c r="D146" s="190">
        <v>0</v>
      </c>
      <c r="E146" s="56">
        <f>IF(C146=0,0,IF(D146=0,"-100,0",IF(D146*100/C146&lt;200,ROUND(D146*100/C146-100,1),ROUND(D146/C146,1)&amp;" р")))</f>
        <v>0</v>
      </c>
      <c r="F146" s="189">
        <v>2</v>
      </c>
      <c r="G146" s="190">
        <v>3</v>
      </c>
      <c r="H146" s="56">
        <f>IF(F146=0,0,IF(G146=0,"-100,0",IF(G146*100/F146&lt;200,ROUND(G146*100/F146-100,1),ROUND(G146/F146,1)&amp;" р")))</f>
        <v>50</v>
      </c>
      <c r="I146" s="189">
        <v>1</v>
      </c>
      <c r="J146" s="190">
        <v>0</v>
      </c>
      <c r="K146" s="56" t="str">
        <f>IF(I146=0,0,IF(J146=0,"-100,0",IF(J146*100/I146&lt;200,ROUND(J146*100/I146-100,1),ROUND(J146/I146,1)&amp;" р")))</f>
        <v>-100,0</v>
      </c>
      <c r="L146" s="189">
        <v>1</v>
      </c>
      <c r="M146" s="190">
        <v>0</v>
      </c>
      <c r="N146" s="56" t="str">
        <f>IF(L146=0,0,IF(M146=0,"-100,0",IF(M146*100/L146&lt;200,ROUND(M146*100/L146-100,1),ROUND(M146/L146,1)&amp;" р")))</f>
        <v>-100,0</v>
      </c>
      <c r="O146" s="189">
        <v>2</v>
      </c>
      <c r="P146" s="190">
        <v>3</v>
      </c>
      <c r="Q146" s="56">
        <f>IF(O146=0,0,IF(P146=0,"-100,0",IF(P146*100/O146&lt;200,ROUND(P146*100/O146-100,1),ROUND(P146/O146,1)&amp;" р")))</f>
        <v>50</v>
      </c>
      <c r="R146" s="189"/>
      <c r="S146" s="190">
        <v>0</v>
      </c>
      <c r="T146" s="56">
        <f>IF(R146=0,0,IF(S146=0,"-100,0",IF(S146*100/R146&lt;200,ROUND(S146*100/R146-100,1),ROUND(S146/R146,1)&amp;" р")))</f>
        <v>0</v>
      </c>
    </row>
    <row r="147" spans="1:20" ht="5.25" customHeight="1">
      <c r="A147" s="67"/>
      <c r="B147" s="68"/>
      <c r="C147" s="69"/>
      <c r="D147" s="69"/>
      <c r="E147" s="70"/>
      <c r="F147" s="69"/>
      <c r="G147" s="69"/>
      <c r="H147" s="70"/>
      <c r="I147" s="71"/>
      <c r="J147" s="71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5.75">
      <c r="A148" s="72" t="s">
        <v>179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5.25" customHeight="1" thickBot="1">
      <c r="A149" s="59"/>
      <c r="B149" s="5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59"/>
      <c r="R149" s="59"/>
      <c r="S149" s="59"/>
      <c r="T149" s="59"/>
    </row>
    <row r="150" spans="1:20" ht="18.75" customHeight="1" thickBot="1">
      <c r="A150" s="675" t="s">
        <v>347</v>
      </c>
      <c r="B150" s="678" t="s">
        <v>348</v>
      </c>
      <c r="C150" s="699" t="s">
        <v>199</v>
      </c>
      <c r="D150" s="700"/>
      <c r="E150" s="700"/>
      <c r="F150" s="700"/>
      <c r="G150" s="700"/>
      <c r="H150" s="700"/>
      <c r="I150" s="700"/>
      <c r="J150" s="700"/>
      <c r="K150" s="700"/>
      <c r="L150" s="700"/>
      <c r="M150" s="700"/>
      <c r="N150" s="700"/>
      <c r="O150" s="700"/>
      <c r="P150" s="700"/>
      <c r="Q150" s="701"/>
      <c r="R150" s="679" t="s">
        <v>269</v>
      </c>
      <c r="S150" s="679"/>
      <c r="T150" s="679"/>
    </row>
    <row r="151" spans="1:20" ht="60" customHeight="1" thickBot="1">
      <c r="A151" s="676"/>
      <c r="B151" s="678"/>
      <c r="C151" s="679" t="s">
        <v>263</v>
      </c>
      <c r="D151" s="679"/>
      <c r="E151" s="679"/>
      <c r="F151" s="679" t="s">
        <v>264</v>
      </c>
      <c r="G151" s="679"/>
      <c r="H151" s="679"/>
      <c r="I151" s="679" t="s">
        <v>265</v>
      </c>
      <c r="J151" s="679"/>
      <c r="K151" s="679"/>
      <c r="L151" s="679" t="s">
        <v>266</v>
      </c>
      <c r="M151" s="679"/>
      <c r="N151" s="679"/>
      <c r="O151" s="679" t="s">
        <v>464</v>
      </c>
      <c r="P151" s="679"/>
      <c r="Q151" s="679"/>
      <c r="R151" s="679"/>
      <c r="S151" s="679"/>
      <c r="T151" s="679"/>
    </row>
    <row r="152" spans="1:20" ht="21.95" customHeight="1" thickBot="1">
      <c r="A152" s="677"/>
      <c r="B152" s="678"/>
      <c r="C152" s="73">
        <f>C133</f>
        <v>2014</v>
      </c>
      <c r="D152" s="198">
        <f>D133</f>
        <v>2015</v>
      </c>
      <c r="E152" s="199" t="s">
        <v>349</v>
      </c>
      <c r="F152" s="73">
        <f>C152</f>
        <v>2014</v>
      </c>
      <c r="G152" s="198">
        <f>D152</f>
        <v>2015</v>
      </c>
      <c r="H152" s="199" t="s">
        <v>349</v>
      </c>
      <c r="I152" s="73">
        <f>F152</f>
        <v>2014</v>
      </c>
      <c r="J152" s="198">
        <f>G152</f>
        <v>2015</v>
      </c>
      <c r="K152" s="199" t="s">
        <v>349</v>
      </c>
      <c r="L152" s="73">
        <f>I152</f>
        <v>2014</v>
      </c>
      <c r="M152" s="198">
        <f>J152</f>
        <v>2015</v>
      </c>
      <c r="N152" s="199" t="s">
        <v>349</v>
      </c>
      <c r="O152" s="73">
        <f>L152</f>
        <v>2014</v>
      </c>
      <c r="P152" s="198">
        <f>M152</f>
        <v>2015</v>
      </c>
      <c r="Q152" s="199" t="s">
        <v>349</v>
      </c>
      <c r="R152" s="73">
        <f>O152</f>
        <v>2014</v>
      </c>
      <c r="S152" s="198">
        <f>P152</f>
        <v>2015</v>
      </c>
      <c r="T152" s="199" t="s">
        <v>349</v>
      </c>
    </row>
    <row r="153" spans="1:20" ht="21" customHeight="1">
      <c r="A153" s="203">
        <v>1</v>
      </c>
      <c r="B153" s="367" t="s">
        <v>707</v>
      </c>
      <c r="C153" s="159"/>
      <c r="D153" s="187"/>
      <c r="E153" s="185">
        <f>IF(C153=0,0,IF(D153=0,"-100,0",IF(D153*100/C153&lt;200,ROUND(D153*100/C153-100,1),ROUND(D153/C153,1)&amp;" р")))</f>
        <v>0</v>
      </c>
      <c r="F153" s="159"/>
      <c r="G153" s="187"/>
      <c r="H153" s="185">
        <f>IF(F153=0,0,IF(G153=0,"-100,0",IF(G153*100/F153&lt;200,ROUND(G153*100/F153-100,1),ROUND(G153/F153,1)&amp;" р")))</f>
        <v>0</v>
      </c>
      <c r="I153" s="159"/>
      <c r="J153" s="187"/>
      <c r="K153" s="185">
        <f>IF(I153=0,0,IF(J153=0,"-100,0",IF(J153*100/I153&lt;200,ROUND(J153*100/I153-100,1),ROUND(J153/I153,1)&amp;" р")))</f>
        <v>0</v>
      </c>
      <c r="L153" s="159"/>
      <c r="M153" s="187"/>
      <c r="N153" s="185">
        <f>IF(L153=0,0,IF(M153=0,"-100,0",IF(M153*100/L153&lt;200,ROUND(M153*100/L153-100,1),ROUND(M153/L153,1)&amp;" р")))</f>
        <v>0</v>
      </c>
      <c r="O153" s="159"/>
      <c r="P153" s="187"/>
      <c r="Q153" s="185">
        <f>IF(O153=0,0,IF(P153=0,"-100,0",IF(P153*100/O153&lt;200,ROUND(P153*100/O153-100,1),ROUND(P153/O153,1)&amp;" р")))</f>
        <v>0</v>
      </c>
      <c r="R153" s="159"/>
      <c r="S153" s="187"/>
      <c r="T153" s="185">
        <f>IF(R153=0,0,IF(S153=0,"-100,0",IF(S153*100/R153&lt;200,ROUND(S153*100/R153-100,1),ROUND(S153/R153,1)&amp;" р")))</f>
        <v>0</v>
      </c>
    </row>
    <row r="154" spans="1:20" ht="21" customHeight="1">
      <c r="A154" s="204">
        <v>2</v>
      </c>
      <c r="B154" s="368" t="s">
        <v>708</v>
      </c>
      <c r="C154" s="160"/>
      <c r="D154" s="188"/>
      <c r="E154" s="186">
        <f>IF(C154=0,0,IF(D154=0,"-100,0",IF(D154*100/C154&lt;200,ROUND(D154*100/C154-100,1),ROUND(D154/C154,1)&amp;" р")))</f>
        <v>0</v>
      </c>
      <c r="F154" s="160"/>
      <c r="G154" s="188"/>
      <c r="H154" s="186">
        <f>IF(F154=0,0,IF(G154=0,"-100,0",IF(G154*100/F154&lt;200,ROUND(G154*100/F154-100,1),ROUND(G154/F154,1)&amp;" р")))</f>
        <v>0</v>
      </c>
      <c r="I154" s="160"/>
      <c r="J154" s="188"/>
      <c r="K154" s="186">
        <f>IF(I154=0,0,IF(J154=0,"-100,0",IF(J154*100/I154&lt;200,ROUND(J154*100/I154-100,1),ROUND(J154/I154,1)&amp;" р")))</f>
        <v>0</v>
      </c>
      <c r="L154" s="160"/>
      <c r="M154" s="188"/>
      <c r="N154" s="186">
        <f>IF(L154=0,0,IF(M154=0,"-100,0",IF(M154*100/L154&lt;200,ROUND(M154*100/L154-100,1),ROUND(M154/L154,1)&amp;" р")))</f>
        <v>0</v>
      </c>
      <c r="O154" s="160"/>
      <c r="P154" s="188"/>
      <c r="Q154" s="186">
        <f>IF(O154=0,0,IF(P154=0,"-100,0",IF(P154*100/O154&lt;200,ROUND(P154*100/O154-100,1),ROUND(P154/O154,1)&amp;" р")))</f>
        <v>0</v>
      </c>
      <c r="R154" s="160">
        <v>1</v>
      </c>
      <c r="S154" s="188"/>
      <c r="T154" s="186" t="str">
        <f>IF(R154=0,0,IF(S154=0,"-100,0",IF(S154*100/R154&lt;200,ROUND(S154*100/R154-100,1),ROUND(S154/R154,1)&amp;" р")))</f>
        <v>-100,0</v>
      </c>
    </row>
    <row r="155" spans="1:20" ht="21" customHeight="1">
      <c r="A155" s="204">
        <v>3</v>
      </c>
      <c r="B155" s="368" t="s">
        <v>709</v>
      </c>
      <c r="C155" s="160"/>
      <c r="D155" s="188"/>
      <c r="E155" s="186">
        <f>IF(C155=0,0,IF(D155=0,"-100,0",IF(D155*100/C155&lt;200,ROUND(D155*100/C155-100,1),ROUND(D155/C155,1)&amp;" р")))</f>
        <v>0</v>
      </c>
      <c r="F155" s="160"/>
      <c r="G155" s="188"/>
      <c r="H155" s="186">
        <f>IF(F155=0,0,IF(G155=0,"-100,0",IF(G155*100/F155&lt;200,ROUND(G155*100/F155-100,1),ROUND(G155/F155,1)&amp;" р")))</f>
        <v>0</v>
      </c>
      <c r="I155" s="160"/>
      <c r="J155" s="188"/>
      <c r="K155" s="186">
        <f>IF(I155=0,0,IF(J155=0,"-100,0",IF(J155*100/I155&lt;200,ROUND(J155*100/I155-100,1),ROUND(J155/I155,1)&amp;" р")))</f>
        <v>0</v>
      </c>
      <c r="L155" s="160"/>
      <c r="M155" s="188"/>
      <c r="N155" s="186">
        <f>IF(L155=0,0,IF(M155=0,"-100,0",IF(M155*100/L155&lt;200,ROUND(M155*100/L155-100,1),ROUND(M155/L155,1)&amp;" р")))</f>
        <v>0</v>
      </c>
      <c r="O155" s="160"/>
      <c r="P155" s="188"/>
      <c r="Q155" s="186">
        <f>IF(O155=0,0,IF(P155=0,"-100,0",IF(P155*100/O155&lt;200,ROUND(P155*100/O155-100,1),ROUND(P155/O155,1)&amp;" р")))</f>
        <v>0</v>
      </c>
      <c r="R155" s="160"/>
      <c r="S155" s="188"/>
      <c r="T155" s="186">
        <f>IF(R155=0,0,IF(S155=0,"-100,0",IF(S155*100/R155&lt;200,ROUND(S155*100/R155-100,1),ROUND(S155/R155,1)&amp;" р")))</f>
        <v>0</v>
      </c>
    </row>
    <row r="156" spans="1:20" ht="21" customHeight="1">
      <c r="A156" s="204">
        <v>4</v>
      </c>
      <c r="B156" s="368" t="s">
        <v>710</v>
      </c>
      <c r="C156" s="160"/>
      <c r="D156" s="188"/>
      <c r="E156" s="186">
        <f t="shared" ref="E156:E163" si="43">IF(C156=0,0,IF(D156=0,"-100,0",IF(D156*100/C156&lt;200,ROUND(D156*100/C156-100,1),ROUND(D156/C156,1)&amp;" р")))</f>
        <v>0</v>
      </c>
      <c r="F156" s="160"/>
      <c r="G156" s="188"/>
      <c r="H156" s="186">
        <f t="shared" ref="H156:H163" si="44">IF(F156=0,0,IF(G156=0,"-100,0",IF(G156*100/F156&lt;200,ROUND(G156*100/F156-100,1),ROUND(G156/F156,1)&amp;" р")))</f>
        <v>0</v>
      </c>
      <c r="I156" s="160"/>
      <c r="J156" s="188"/>
      <c r="K156" s="186">
        <f t="shared" ref="K156:K163" si="45">IF(I156=0,0,IF(J156=0,"-100,0",IF(J156*100/I156&lt;200,ROUND(J156*100/I156-100,1),ROUND(J156/I156,1)&amp;" р")))</f>
        <v>0</v>
      </c>
      <c r="L156" s="160"/>
      <c r="M156" s="188"/>
      <c r="N156" s="186">
        <f t="shared" ref="N156:N163" si="46">IF(L156=0,0,IF(M156=0,"-100,0",IF(M156*100/L156&lt;200,ROUND(M156*100/L156-100,1),ROUND(M156/L156,1)&amp;" р")))</f>
        <v>0</v>
      </c>
      <c r="O156" s="160"/>
      <c r="P156" s="188"/>
      <c r="Q156" s="186">
        <f t="shared" ref="Q156:Q163" si="47">IF(O156=0,0,IF(P156=0,"-100,0",IF(P156*100/O156&lt;200,ROUND(P156*100/O156-100,1),ROUND(P156/O156,1)&amp;" р")))</f>
        <v>0</v>
      </c>
      <c r="R156" s="160">
        <v>3</v>
      </c>
      <c r="S156" s="188"/>
      <c r="T156" s="186" t="str">
        <f t="shared" ref="T156:T163" si="48">IF(R156=0,0,IF(S156=0,"-100,0",IF(S156*100/R156&lt;200,ROUND(S156*100/R156-100,1),ROUND(S156/R156,1)&amp;" р")))</f>
        <v>-100,0</v>
      </c>
    </row>
    <row r="157" spans="1:20" ht="21" customHeight="1">
      <c r="A157" s="204">
        <v>5</v>
      </c>
      <c r="B157" s="368" t="s">
        <v>711</v>
      </c>
      <c r="C157" s="160"/>
      <c r="D157" s="188"/>
      <c r="E157" s="186">
        <f t="shared" si="43"/>
        <v>0</v>
      </c>
      <c r="F157" s="160"/>
      <c r="G157" s="188"/>
      <c r="H157" s="186">
        <f t="shared" si="44"/>
        <v>0</v>
      </c>
      <c r="I157" s="160"/>
      <c r="J157" s="188"/>
      <c r="K157" s="186">
        <f t="shared" si="45"/>
        <v>0</v>
      </c>
      <c r="L157" s="160"/>
      <c r="M157" s="188">
        <v>2</v>
      </c>
      <c r="N157" s="186">
        <f t="shared" si="46"/>
        <v>0</v>
      </c>
      <c r="O157" s="160"/>
      <c r="P157" s="188">
        <v>2</v>
      </c>
      <c r="Q157" s="186">
        <f t="shared" si="47"/>
        <v>0</v>
      </c>
      <c r="R157" s="160"/>
      <c r="S157" s="188"/>
      <c r="T157" s="186">
        <f t="shared" si="48"/>
        <v>0</v>
      </c>
    </row>
    <row r="158" spans="1:20" ht="21" customHeight="1">
      <c r="A158" s="204">
        <v>6</v>
      </c>
      <c r="B158" s="368" t="s">
        <v>712</v>
      </c>
      <c r="C158" s="160"/>
      <c r="D158" s="188"/>
      <c r="E158" s="186">
        <f t="shared" si="43"/>
        <v>0</v>
      </c>
      <c r="F158" s="160"/>
      <c r="G158" s="188"/>
      <c r="H158" s="186">
        <f t="shared" si="44"/>
        <v>0</v>
      </c>
      <c r="I158" s="160"/>
      <c r="J158" s="188"/>
      <c r="K158" s="186">
        <f t="shared" si="45"/>
        <v>0</v>
      </c>
      <c r="L158" s="160"/>
      <c r="M158" s="188"/>
      <c r="N158" s="186">
        <f t="shared" si="46"/>
        <v>0</v>
      </c>
      <c r="O158" s="160"/>
      <c r="P158" s="188"/>
      <c r="Q158" s="186">
        <f t="shared" si="47"/>
        <v>0</v>
      </c>
      <c r="R158" s="160"/>
      <c r="S158" s="188">
        <v>1</v>
      </c>
      <c r="T158" s="186">
        <f t="shared" si="48"/>
        <v>0</v>
      </c>
    </row>
    <row r="159" spans="1:20" ht="21" customHeight="1">
      <c r="A159" s="204">
        <v>7</v>
      </c>
      <c r="B159" s="368" t="s">
        <v>713</v>
      </c>
      <c r="C159" s="160"/>
      <c r="D159" s="188"/>
      <c r="E159" s="186">
        <f t="shared" si="43"/>
        <v>0</v>
      </c>
      <c r="F159" s="160"/>
      <c r="G159" s="188"/>
      <c r="H159" s="186">
        <f t="shared" si="44"/>
        <v>0</v>
      </c>
      <c r="I159" s="160"/>
      <c r="J159" s="188"/>
      <c r="K159" s="186">
        <f t="shared" si="45"/>
        <v>0</v>
      </c>
      <c r="L159" s="160"/>
      <c r="M159" s="188"/>
      <c r="N159" s="186">
        <f t="shared" si="46"/>
        <v>0</v>
      </c>
      <c r="O159" s="160"/>
      <c r="P159" s="188"/>
      <c r="Q159" s="186">
        <f t="shared" si="47"/>
        <v>0</v>
      </c>
      <c r="R159" s="160"/>
      <c r="S159" s="188"/>
      <c r="T159" s="186">
        <f t="shared" si="48"/>
        <v>0</v>
      </c>
    </row>
    <row r="160" spans="1:20" ht="21" customHeight="1">
      <c r="A160" s="204">
        <v>8</v>
      </c>
      <c r="B160" s="368" t="s">
        <v>714</v>
      </c>
      <c r="C160" s="160"/>
      <c r="D160" s="188"/>
      <c r="E160" s="186">
        <f t="shared" si="43"/>
        <v>0</v>
      </c>
      <c r="F160" s="160"/>
      <c r="G160" s="188"/>
      <c r="H160" s="186">
        <f t="shared" si="44"/>
        <v>0</v>
      </c>
      <c r="I160" s="160"/>
      <c r="J160" s="188"/>
      <c r="K160" s="186">
        <f t="shared" si="45"/>
        <v>0</v>
      </c>
      <c r="L160" s="160">
        <v>2</v>
      </c>
      <c r="M160" s="188"/>
      <c r="N160" s="186" t="str">
        <f t="shared" si="46"/>
        <v>-100,0</v>
      </c>
      <c r="O160" s="160">
        <v>2</v>
      </c>
      <c r="P160" s="188"/>
      <c r="Q160" s="186" t="str">
        <f t="shared" si="47"/>
        <v>-100,0</v>
      </c>
      <c r="R160" s="160"/>
      <c r="S160" s="188"/>
      <c r="T160" s="186">
        <f t="shared" si="48"/>
        <v>0</v>
      </c>
    </row>
    <row r="161" spans="1:20" ht="21" customHeight="1">
      <c r="A161" s="204">
        <v>9</v>
      </c>
      <c r="B161" s="368" t="s">
        <v>715</v>
      </c>
      <c r="C161" s="160"/>
      <c r="D161" s="188"/>
      <c r="E161" s="186">
        <f t="shared" si="43"/>
        <v>0</v>
      </c>
      <c r="F161" s="160"/>
      <c r="G161" s="188"/>
      <c r="H161" s="186">
        <f t="shared" si="44"/>
        <v>0</v>
      </c>
      <c r="I161" s="160"/>
      <c r="J161" s="188"/>
      <c r="K161" s="186">
        <f t="shared" si="45"/>
        <v>0</v>
      </c>
      <c r="L161" s="160"/>
      <c r="M161" s="188"/>
      <c r="N161" s="186">
        <f t="shared" si="46"/>
        <v>0</v>
      </c>
      <c r="O161" s="160"/>
      <c r="P161" s="188"/>
      <c r="Q161" s="186">
        <f t="shared" si="47"/>
        <v>0</v>
      </c>
      <c r="R161" s="160"/>
      <c r="S161" s="188">
        <v>2</v>
      </c>
      <c r="T161" s="186">
        <f t="shared" si="48"/>
        <v>0</v>
      </c>
    </row>
    <row r="162" spans="1:20" ht="21" customHeight="1">
      <c r="A162" s="204">
        <v>10</v>
      </c>
      <c r="B162" s="368" t="s">
        <v>716</v>
      </c>
      <c r="C162" s="160"/>
      <c r="D162" s="188"/>
      <c r="E162" s="186">
        <f t="shared" si="43"/>
        <v>0</v>
      </c>
      <c r="F162" s="160"/>
      <c r="G162" s="188"/>
      <c r="H162" s="186">
        <f t="shared" si="44"/>
        <v>0</v>
      </c>
      <c r="I162" s="160"/>
      <c r="J162" s="188"/>
      <c r="K162" s="186">
        <f t="shared" si="45"/>
        <v>0</v>
      </c>
      <c r="L162" s="160"/>
      <c r="M162" s="188"/>
      <c r="N162" s="186">
        <f t="shared" si="46"/>
        <v>0</v>
      </c>
      <c r="O162" s="160"/>
      <c r="P162" s="188"/>
      <c r="Q162" s="186">
        <f t="shared" si="47"/>
        <v>0</v>
      </c>
      <c r="R162" s="160"/>
      <c r="S162" s="188"/>
      <c r="T162" s="186">
        <f t="shared" si="48"/>
        <v>0</v>
      </c>
    </row>
    <row r="163" spans="1:20" ht="21" customHeight="1">
      <c r="A163" s="204">
        <v>11</v>
      </c>
      <c r="B163" s="368" t="s">
        <v>717</v>
      </c>
      <c r="C163" s="160"/>
      <c r="D163" s="188"/>
      <c r="E163" s="186">
        <f t="shared" si="43"/>
        <v>0</v>
      </c>
      <c r="F163" s="160"/>
      <c r="G163" s="188"/>
      <c r="H163" s="186">
        <f t="shared" si="44"/>
        <v>0</v>
      </c>
      <c r="I163" s="160"/>
      <c r="J163" s="188"/>
      <c r="K163" s="186">
        <f t="shared" si="45"/>
        <v>0</v>
      </c>
      <c r="L163" s="160"/>
      <c r="M163" s="188"/>
      <c r="N163" s="186">
        <f t="shared" si="46"/>
        <v>0</v>
      </c>
      <c r="O163" s="160"/>
      <c r="P163" s="188"/>
      <c r="Q163" s="186">
        <f t="shared" si="47"/>
        <v>0</v>
      </c>
      <c r="R163" s="160"/>
      <c r="S163" s="188">
        <v>1</v>
      </c>
      <c r="T163" s="186">
        <f t="shared" si="48"/>
        <v>0</v>
      </c>
    </row>
    <row r="164" spans="1:20" ht="21" customHeight="1" thickBot="1">
      <c r="A164" s="204">
        <v>12</v>
      </c>
      <c r="B164" s="365" t="s">
        <v>262</v>
      </c>
      <c r="C164" s="160"/>
      <c r="D164" s="188"/>
      <c r="E164" s="186">
        <f>IF(C164=0,0,IF(D164=0,"-100,0",IF(D164*100/C164&lt;200,ROUND(D164*100/C164-100,1),ROUND(D164/C164,1)&amp;" р")))</f>
        <v>0</v>
      </c>
      <c r="F164" s="160"/>
      <c r="G164" s="188"/>
      <c r="H164" s="186">
        <f>IF(F164=0,0,IF(G164=0,"-100,0",IF(G164*100/F164&lt;200,ROUND(G164*100/F164-100,1),ROUND(G164/F164,1)&amp;" р")))</f>
        <v>0</v>
      </c>
      <c r="I164" s="160"/>
      <c r="J164" s="188"/>
      <c r="K164" s="186">
        <f>IF(I164=0,0,IF(J164=0,"-100,0",IF(J164*100/I164&lt;200,ROUND(J164*100/I164-100,1),ROUND(J164/I164,1)&amp;" р")))</f>
        <v>0</v>
      </c>
      <c r="L164" s="160"/>
      <c r="M164" s="188">
        <v>1</v>
      </c>
      <c r="N164" s="186">
        <f>IF(L164=0,0,IF(M164=0,"-100,0",IF(M164*100/L164&lt;200,ROUND(M164*100/L164-100,1),ROUND(M164/L164,1)&amp;" р")))</f>
        <v>0</v>
      </c>
      <c r="O164" s="160"/>
      <c r="P164" s="188"/>
      <c r="Q164" s="186">
        <f>IF(O164=0,0,IF(P164=0,"-100,0",IF(P164*100/O164&lt;200,ROUND(P164*100/O164-100,1),ROUND(P164/O164,1)&amp;" р")))</f>
        <v>0</v>
      </c>
      <c r="R164" s="160"/>
      <c r="S164" s="188"/>
      <c r="T164" s="186">
        <f>IF(R164=0,0,IF(S164=0,"-100,0",IF(S164*100/R164&lt;200,ROUND(S164*100/R164-100,1),ROUND(S164/R164,1)&amp;" р")))</f>
        <v>0</v>
      </c>
    </row>
    <row r="165" spans="1:20" ht="21" customHeight="1" thickBot="1">
      <c r="A165" s="205">
        <v>13</v>
      </c>
      <c r="B165" s="366" t="s">
        <v>692</v>
      </c>
      <c r="C165" s="189"/>
      <c r="D165" s="190">
        <v>0</v>
      </c>
      <c r="E165" s="56">
        <f>IF(C165=0,0,IF(D165=0,"-100,0",IF(D165*100/C165&lt;200,ROUND(D165*100/C165-100,1),ROUND(D165/C165,1)&amp;" р")))</f>
        <v>0</v>
      </c>
      <c r="F165" s="189"/>
      <c r="G165" s="190">
        <v>0</v>
      </c>
      <c r="H165" s="56">
        <f>IF(F165=0,0,IF(G165=0,"-100,0",IF(G165*100/F165&lt;200,ROUND(G165*100/F165-100,1),ROUND(G165/F165,1)&amp;" р")))</f>
        <v>0</v>
      </c>
      <c r="I165" s="189"/>
      <c r="J165" s="190">
        <v>0</v>
      </c>
      <c r="K165" s="56">
        <f>IF(I165=0,0,IF(J165=0,"-100,0",IF(J165*100/I165&lt;200,ROUND(J165*100/I165-100,1),ROUND(J165/I165,1)&amp;" р")))</f>
        <v>0</v>
      </c>
      <c r="L165" s="189">
        <v>2</v>
      </c>
      <c r="M165" s="190">
        <v>3</v>
      </c>
      <c r="N165" s="56">
        <f>IF(L165=0,0,IF(M165=0,"-100,0",IF(M165*100/L165&lt;200,ROUND(M165*100/L165-100,1),ROUND(M165/L165,1)&amp;" р")))</f>
        <v>50</v>
      </c>
      <c r="O165" s="189">
        <v>2</v>
      </c>
      <c r="P165" s="190">
        <v>2</v>
      </c>
      <c r="Q165" s="56">
        <f>IF(O165=0,0,IF(P165=0,"-100,0",IF(P165*100/O165&lt;200,ROUND(P165*100/O165-100,1),ROUND(P165/O165,1)&amp;" р")))</f>
        <v>0</v>
      </c>
      <c r="R165" s="189">
        <v>4</v>
      </c>
      <c r="S165" s="190">
        <v>4</v>
      </c>
      <c r="T165" s="56">
        <f>IF(R165=0,0,IF(S165=0,"-100,0",IF(S165*100/R165&lt;200,ROUND(S165*100/R165-100,1),ROUND(S165/R165,1)&amp;" р")))</f>
        <v>0</v>
      </c>
    </row>
    <row r="166" spans="1:20" ht="4.5" customHeight="1">
      <c r="A166" s="67"/>
      <c r="B166" s="68"/>
      <c r="C166" s="69"/>
      <c r="D166" s="69"/>
      <c r="E166" s="70"/>
      <c r="F166" s="69"/>
      <c r="G166" s="69"/>
      <c r="H166" s="70"/>
      <c r="I166" s="71"/>
      <c r="J166" s="71"/>
      <c r="K166" s="59"/>
      <c r="L166" s="59"/>
      <c r="M166" s="59"/>
      <c r="N166" s="59"/>
      <c r="O166" s="59"/>
      <c r="P166" s="59"/>
      <c r="Q166" s="59"/>
      <c r="R166" s="59"/>
      <c r="S166" s="59"/>
      <c r="T166" s="59"/>
    </row>
    <row r="167" spans="1:20" ht="15.75">
      <c r="A167" s="72" t="s">
        <v>182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59"/>
      <c r="L167" s="59"/>
      <c r="M167" s="59"/>
      <c r="N167" s="59"/>
      <c r="O167" s="59"/>
      <c r="P167" s="59"/>
      <c r="Q167" s="59"/>
      <c r="R167" s="59"/>
      <c r="S167" s="59"/>
      <c r="T167" s="59"/>
    </row>
    <row r="168" spans="1:20" ht="4.5" customHeight="1" thickBot="1">
      <c r="A168" s="59"/>
      <c r="B168" s="5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59"/>
      <c r="R168" s="59"/>
      <c r="S168" s="59"/>
      <c r="T168" s="59"/>
    </row>
    <row r="169" spans="1:20" ht="16.5" customHeight="1" thickBot="1">
      <c r="A169" s="675" t="s">
        <v>347</v>
      </c>
      <c r="B169" s="678" t="s">
        <v>348</v>
      </c>
      <c r="C169" s="679" t="s">
        <v>272</v>
      </c>
      <c r="D169" s="679"/>
      <c r="E169" s="679"/>
      <c r="F169" s="679" t="s">
        <v>273</v>
      </c>
      <c r="G169" s="679"/>
      <c r="H169" s="679"/>
      <c r="I169" s="662" t="s">
        <v>199</v>
      </c>
      <c r="J169" s="663"/>
      <c r="K169" s="664"/>
      <c r="L169" s="679" t="s">
        <v>281</v>
      </c>
      <c r="M169" s="679"/>
      <c r="N169" s="679"/>
      <c r="O169" s="679" t="s">
        <v>517</v>
      </c>
      <c r="P169" s="679"/>
      <c r="Q169" s="679"/>
      <c r="R169" s="679"/>
      <c r="S169" s="679"/>
      <c r="T169" s="679"/>
    </row>
    <row r="170" spans="1:20" ht="60" customHeight="1" thickBot="1">
      <c r="A170" s="676"/>
      <c r="B170" s="678"/>
      <c r="C170" s="679"/>
      <c r="D170" s="679"/>
      <c r="E170" s="679"/>
      <c r="F170" s="679"/>
      <c r="G170" s="679"/>
      <c r="H170" s="679"/>
      <c r="I170" s="707" t="s">
        <v>275</v>
      </c>
      <c r="J170" s="708"/>
      <c r="K170" s="709"/>
      <c r="L170" s="679"/>
      <c r="M170" s="679"/>
      <c r="N170" s="679"/>
      <c r="O170" s="679"/>
      <c r="P170" s="679"/>
      <c r="Q170" s="679"/>
      <c r="R170" s="679"/>
      <c r="S170" s="679"/>
      <c r="T170" s="679"/>
    </row>
    <row r="171" spans="1:20" ht="21.95" customHeight="1" thickBot="1">
      <c r="A171" s="677"/>
      <c r="B171" s="678"/>
      <c r="C171" s="73">
        <f>C152</f>
        <v>2014</v>
      </c>
      <c r="D171" s="198">
        <f>D152</f>
        <v>2015</v>
      </c>
      <c r="E171" s="199" t="s">
        <v>349</v>
      </c>
      <c r="F171" s="73">
        <f>C171</f>
        <v>2014</v>
      </c>
      <c r="G171" s="198">
        <f>D171</f>
        <v>2015</v>
      </c>
      <c r="H171" s="199" t="s">
        <v>349</v>
      </c>
      <c r="I171" s="73">
        <f>F171</f>
        <v>2014</v>
      </c>
      <c r="J171" s="198">
        <f>G171</f>
        <v>2015</v>
      </c>
      <c r="K171" s="199" t="s">
        <v>349</v>
      </c>
      <c r="L171" s="73">
        <f>I171</f>
        <v>2014</v>
      </c>
      <c r="M171" s="198">
        <f>J171</f>
        <v>2015</v>
      </c>
      <c r="N171" s="199" t="s">
        <v>349</v>
      </c>
      <c r="O171" s="73">
        <f>L171</f>
        <v>2014</v>
      </c>
      <c r="P171" s="198">
        <f>M171</f>
        <v>2015</v>
      </c>
      <c r="Q171" s="199" t="s">
        <v>349</v>
      </c>
      <c r="R171" s="73">
        <f>O171</f>
        <v>2014</v>
      </c>
      <c r="S171" s="198">
        <f>P171</f>
        <v>2015</v>
      </c>
      <c r="T171" s="199" t="s">
        <v>349</v>
      </c>
    </row>
    <row r="172" spans="1:20" ht="21" customHeight="1">
      <c r="A172" s="203">
        <v>1</v>
      </c>
      <c r="B172" s="367" t="s">
        <v>707</v>
      </c>
      <c r="C172" s="159">
        <v>1</v>
      </c>
      <c r="D172" s="187">
        <v>23</v>
      </c>
      <c r="E172" s="185" t="str">
        <f>IF(C172=0,0,IF(D172=0,"-100,0",IF(D172*100/C172&lt;200,ROUND(D172*100/C172-100,1),ROUND(D172/C172,1)&amp;" р")))</f>
        <v>23 р</v>
      </c>
      <c r="F172" s="159"/>
      <c r="G172" s="187">
        <v>3</v>
      </c>
      <c r="H172" s="185">
        <f>IF(F172=0,0,IF(G172=0,"-100,0",IF(G172*100/F172&lt;200,ROUND(G172*100/F172-100,1),ROUND(G172/F172,1)&amp;" р")))</f>
        <v>0</v>
      </c>
      <c r="I172" s="159"/>
      <c r="J172" s="187">
        <v>1</v>
      </c>
      <c r="K172" s="185">
        <f>IF(I172=0,0,IF(J172=0,"-100,0",IF(J172*100/I172&lt;200,ROUND(J172*100/I172-100,1),ROUND(J172/I172,1)&amp;" р")))</f>
        <v>0</v>
      </c>
      <c r="L172" s="159"/>
      <c r="M172" s="187"/>
      <c r="N172" s="185">
        <f>IF(L172=0,0,IF(M172=0,"-100,0",IF(M172*100/L172&lt;200,ROUND(M172*100/L172-100,1),ROUND(M172/L172,1)&amp;" р")))</f>
        <v>0</v>
      </c>
      <c r="O172" s="159"/>
      <c r="P172" s="187"/>
      <c r="Q172" s="185">
        <f>IF(O172=0,0,IF(P172=0,"-100,0",IF(P172*100/O172&lt;200,ROUND(P172*100/O172-100,1),ROUND(P172/O172,1)&amp;" р")))</f>
        <v>0</v>
      </c>
      <c r="R172" s="159">
        <v>3</v>
      </c>
      <c r="S172" s="187"/>
      <c r="T172" s="185" t="str">
        <f>IF(R172=0,0,IF(S172=0,"-100,0",IF(S172*100/R172&lt;200,ROUND(S172*100/R172-100,1),ROUND(S172/R172,1)&amp;" р")))</f>
        <v>-100,0</v>
      </c>
    </row>
    <row r="173" spans="1:20" ht="21" customHeight="1">
      <c r="A173" s="204">
        <v>2</v>
      </c>
      <c r="B173" s="368" t="s">
        <v>708</v>
      </c>
      <c r="C173" s="160">
        <v>1</v>
      </c>
      <c r="D173" s="188">
        <v>12</v>
      </c>
      <c r="E173" s="186" t="str">
        <f>IF(C173=0,0,IF(D173=0,"-100,0",IF(D173*100/C173&lt;200,ROUND(D173*100/C173-100,1),ROUND(D173/C173,1)&amp;" р")))</f>
        <v>12 р</v>
      </c>
      <c r="F173" s="160"/>
      <c r="G173" s="188"/>
      <c r="H173" s="186">
        <f>IF(F173=0,0,IF(G173=0,"-100,0",IF(G173*100/F173&lt;200,ROUND(G173*100/F173-100,1),ROUND(G173/F173,1)&amp;" р")))</f>
        <v>0</v>
      </c>
      <c r="I173" s="160"/>
      <c r="J173" s="188"/>
      <c r="K173" s="186">
        <f>IF(I173=0,0,IF(J173=0,"-100,0",IF(J173*100/I173&lt;200,ROUND(J173*100/I173-100,1),ROUND(J173/I173,1)&amp;" р")))</f>
        <v>0</v>
      </c>
      <c r="L173" s="160"/>
      <c r="M173" s="188"/>
      <c r="N173" s="186">
        <f>IF(L173=0,0,IF(M173=0,"-100,0",IF(M173*100/L173&lt;200,ROUND(M173*100/L173-100,1),ROUND(M173/L173,1)&amp;" р")))</f>
        <v>0</v>
      </c>
      <c r="O173" s="160"/>
      <c r="P173" s="188"/>
      <c r="Q173" s="186">
        <f>IF(O173=0,0,IF(P173=0,"-100,0",IF(P173*100/O173&lt;200,ROUND(P173*100/O173-100,1),ROUND(P173/O173,1)&amp;" р")))</f>
        <v>0</v>
      </c>
      <c r="R173" s="160"/>
      <c r="S173" s="188"/>
      <c r="T173" s="186">
        <f>IF(R173=0,0,IF(S173=0,"-100,0",IF(S173*100/R173&lt;200,ROUND(S173*100/R173-100,1),ROUND(S173/R173,1)&amp;" р")))</f>
        <v>0</v>
      </c>
    </row>
    <row r="174" spans="1:20" ht="21" customHeight="1">
      <c r="A174" s="204">
        <v>3</v>
      </c>
      <c r="B174" s="368" t="s">
        <v>709</v>
      </c>
      <c r="C174" s="160"/>
      <c r="D174" s="188">
        <v>53</v>
      </c>
      <c r="E174" s="186">
        <f>IF(C174=0,0,IF(D174=0,"-100,0",IF(D174*100/C174&lt;200,ROUND(D174*100/C174-100,1),ROUND(D174/C174,1)&amp;" р")))</f>
        <v>0</v>
      </c>
      <c r="F174" s="160"/>
      <c r="G174" s="188"/>
      <c r="H174" s="186">
        <f>IF(F174=0,0,IF(G174=0,"-100,0",IF(G174*100/F174&lt;200,ROUND(G174*100/F174-100,1),ROUND(G174/F174,1)&amp;" р")))</f>
        <v>0</v>
      </c>
      <c r="I174" s="160"/>
      <c r="J174" s="188"/>
      <c r="K174" s="186">
        <f>IF(I174=0,0,IF(J174=0,"-100,0",IF(J174*100/I174&lt;200,ROUND(J174*100/I174-100,1),ROUND(J174/I174,1)&amp;" р")))</f>
        <v>0</v>
      </c>
      <c r="L174" s="160">
        <v>1</v>
      </c>
      <c r="M174" s="188"/>
      <c r="N174" s="186" t="str">
        <f>IF(L174=0,0,IF(M174=0,"-100,0",IF(M174*100/L174&lt;200,ROUND(M174*100/L174-100,1),ROUND(M174/L174,1)&amp;" р")))</f>
        <v>-100,0</v>
      </c>
      <c r="O174" s="160"/>
      <c r="P174" s="188"/>
      <c r="Q174" s="186">
        <f>IF(O174=0,0,IF(P174=0,"-100,0",IF(P174*100/O174&lt;200,ROUND(P174*100/O174-100,1),ROUND(P174/O174,1)&amp;" р")))</f>
        <v>0</v>
      </c>
      <c r="R174" s="160"/>
      <c r="S174" s="188">
        <v>1</v>
      </c>
      <c r="T174" s="186">
        <f>IF(R174=0,0,IF(S174=0,"-100,0",IF(S174*100/R174&lt;200,ROUND(S174*100/R174-100,1),ROUND(S174/R174,1)&amp;" р")))</f>
        <v>0</v>
      </c>
    </row>
    <row r="175" spans="1:20" ht="21" customHeight="1">
      <c r="A175" s="204">
        <v>4</v>
      </c>
      <c r="B175" s="368" t="s">
        <v>710</v>
      </c>
      <c r="C175" s="160"/>
      <c r="D175" s="188">
        <v>6</v>
      </c>
      <c r="E175" s="186">
        <f t="shared" ref="E175:E182" si="49">IF(C175=0,0,IF(D175=0,"-100,0",IF(D175*100/C175&lt;200,ROUND(D175*100/C175-100,1),ROUND(D175/C175,1)&amp;" р")))</f>
        <v>0</v>
      </c>
      <c r="F175" s="160">
        <v>3</v>
      </c>
      <c r="G175" s="188"/>
      <c r="H175" s="186" t="str">
        <f t="shared" ref="H175:H182" si="50">IF(F175=0,0,IF(G175=0,"-100,0",IF(G175*100/F175&lt;200,ROUND(G175*100/F175-100,1),ROUND(G175/F175,1)&amp;" р")))</f>
        <v>-100,0</v>
      </c>
      <c r="I175" s="160">
        <v>3</v>
      </c>
      <c r="J175" s="188"/>
      <c r="K175" s="186" t="str">
        <f t="shared" ref="K175:K182" si="51">IF(I175=0,0,IF(J175=0,"-100,0",IF(J175*100/I175&lt;200,ROUND(J175*100/I175-100,1),ROUND(J175/I175,1)&amp;" р")))</f>
        <v>-100,0</v>
      </c>
      <c r="L175" s="160"/>
      <c r="M175" s="188"/>
      <c r="N175" s="186">
        <f t="shared" ref="N175:N182" si="52">IF(L175=0,0,IF(M175=0,"-100,0",IF(M175*100/L175&lt;200,ROUND(M175*100/L175-100,1),ROUND(M175/L175,1)&amp;" р")))</f>
        <v>0</v>
      </c>
      <c r="O175" s="160"/>
      <c r="P175" s="188"/>
      <c r="Q175" s="186">
        <f t="shared" ref="Q175:Q182" si="53">IF(O175=0,0,IF(P175=0,"-100,0",IF(P175*100/O175&lt;200,ROUND(P175*100/O175-100,1),ROUND(P175/O175,1)&amp;" р")))</f>
        <v>0</v>
      </c>
      <c r="R175" s="160">
        <v>1</v>
      </c>
      <c r="S175" s="188">
        <v>1</v>
      </c>
      <c r="T175" s="186">
        <f t="shared" ref="T175:T182" si="54">IF(R175=0,0,IF(S175=0,"-100,0",IF(S175*100/R175&lt;200,ROUND(S175*100/R175-100,1),ROUND(S175/R175,1)&amp;" р")))</f>
        <v>0</v>
      </c>
    </row>
    <row r="176" spans="1:20" ht="21" customHeight="1">
      <c r="A176" s="204">
        <v>5</v>
      </c>
      <c r="B176" s="368" t="s">
        <v>711</v>
      </c>
      <c r="C176" s="160"/>
      <c r="D176" s="188">
        <v>9</v>
      </c>
      <c r="E176" s="186">
        <f t="shared" si="49"/>
        <v>0</v>
      </c>
      <c r="F176" s="160"/>
      <c r="G176" s="188"/>
      <c r="H176" s="186">
        <f t="shared" si="50"/>
        <v>0</v>
      </c>
      <c r="I176" s="160"/>
      <c r="J176" s="188"/>
      <c r="K176" s="186">
        <f t="shared" si="51"/>
        <v>0</v>
      </c>
      <c r="L176" s="160"/>
      <c r="M176" s="188"/>
      <c r="N176" s="186">
        <f t="shared" si="52"/>
        <v>0</v>
      </c>
      <c r="O176" s="160"/>
      <c r="P176" s="188"/>
      <c r="Q176" s="186">
        <f t="shared" si="53"/>
        <v>0</v>
      </c>
      <c r="R176" s="160"/>
      <c r="S176" s="188"/>
      <c r="T176" s="186">
        <f t="shared" si="54"/>
        <v>0</v>
      </c>
    </row>
    <row r="177" spans="1:23" ht="21" customHeight="1">
      <c r="A177" s="204">
        <v>6</v>
      </c>
      <c r="B177" s="368" t="s">
        <v>712</v>
      </c>
      <c r="C177" s="160"/>
      <c r="D177" s="188">
        <v>8</v>
      </c>
      <c r="E177" s="186">
        <f t="shared" si="49"/>
        <v>0</v>
      </c>
      <c r="F177" s="160"/>
      <c r="G177" s="188"/>
      <c r="H177" s="186">
        <f t="shared" si="50"/>
        <v>0</v>
      </c>
      <c r="I177" s="160"/>
      <c r="J177" s="188"/>
      <c r="K177" s="186">
        <f t="shared" si="51"/>
        <v>0</v>
      </c>
      <c r="L177" s="160"/>
      <c r="M177" s="188"/>
      <c r="N177" s="186">
        <f t="shared" si="52"/>
        <v>0</v>
      </c>
      <c r="O177" s="160"/>
      <c r="P177" s="188"/>
      <c r="Q177" s="186">
        <f t="shared" si="53"/>
        <v>0</v>
      </c>
      <c r="R177" s="160"/>
      <c r="S177" s="188"/>
      <c r="T177" s="186">
        <f t="shared" si="54"/>
        <v>0</v>
      </c>
    </row>
    <row r="178" spans="1:23" ht="21" customHeight="1">
      <c r="A178" s="204">
        <v>7</v>
      </c>
      <c r="B178" s="368" t="s">
        <v>713</v>
      </c>
      <c r="C178" s="160"/>
      <c r="D178" s="188">
        <v>4</v>
      </c>
      <c r="E178" s="186">
        <f t="shared" si="49"/>
        <v>0</v>
      </c>
      <c r="F178" s="160">
        <v>2</v>
      </c>
      <c r="G178" s="188">
        <v>1</v>
      </c>
      <c r="H178" s="186">
        <f t="shared" si="50"/>
        <v>-50</v>
      </c>
      <c r="I178" s="160">
        <v>2</v>
      </c>
      <c r="J178" s="188">
        <v>1</v>
      </c>
      <c r="K178" s="186">
        <f t="shared" si="51"/>
        <v>-50</v>
      </c>
      <c r="L178" s="160"/>
      <c r="M178" s="188"/>
      <c r="N178" s="186">
        <f t="shared" si="52"/>
        <v>0</v>
      </c>
      <c r="O178" s="160"/>
      <c r="P178" s="188"/>
      <c r="Q178" s="186">
        <f t="shared" si="53"/>
        <v>0</v>
      </c>
      <c r="R178" s="160"/>
      <c r="S178" s="188"/>
      <c r="T178" s="186">
        <f t="shared" si="54"/>
        <v>0</v>
      </c>
    </row>
    <row r="179" spans="1:23" ht="21" customHeight="1">
      <c r="A179" s="204">
        <v>8</v>
      </c>
      <c r="B179" s="368" t="s">
        <v>714</v>
      </c>
      <c r="C179" s="160"/>
      <c r="D179" s="188">
        <v>10</v>
      </c>
      <c r="E179" s="186">
        <f t="shared" si="49"/>
        <v>0</v>
      </c>
      <c r="F179" s="160"/>
      <c r="G179" s="188"/>
      <c r="H179" s="186">
        <f t="shared" si="50"/>
        <v>0</v>
      </c>
      <c r="I179" s="160"/>
      <c r="J179" s="188"/>
      <c r="K179" s="186">
        <f t="shared" si="51"/>
        <v>0</v>
      </c>
      <c r="L179" s="160"/>
      <c r="M179" s="188"/>
      <c r="N179" s="186">
        <f t="shared" si="52"/>
        <v>0</v>
      </c>
      <c r="O179" s="160"/>
      <c r="P179" s="188"/>
      <c r="Q179" s="186">
        <f t="shared" si="53"/>
        <v>0</v>
      </c>
      <c r="R179" s="160"/>
      <c r="S179" s="188"/>
      <c r="T179" s="186">
        <f t="shared" si="54"/>
        <v>0</v>
      </c>
    </row>
    <row r="180" spans="1:23" ht="21" customHeight="1">
      <c r="A180" s="204">
        <v>9</v>
      </c>
      <c r="B180" s="368" t="s">
        <v>715</v>
      </c>
      <c r="C180" s="160"/>
      <c r="D180" s="188">
        <v>23</v>
      </c>
      <c r="E180" s="186">
        <f t="shared" si="49"/>
        <v>0</v>
      </c>
      <c r="F180" s="160">
        <v>2</v>
      </c>
      <c r="G180" s="188">
        <v>3</v>
      </c>
      <c r="H180" s="186">
        <f t="shared" si="50"/>
        <v>50</v>
      </c>
      <c r="I180" s="160">
        <v>1</v>
      </c>
      <c r="J180" s="188">
        <v>1</v>
      </c>
      <c r="K180" s="186">
        <f t="shared" si="51"/>
        <v>0</v>
      </c>
      <c r="L180" s="160">
        <v>1</v>
      </c>
      <c r="M180" s="188"/>
      <c r="N180" s="186" t="str">
        <f t="shared" si="52"/>
        <v>-100,0</v>
      </c>
      <c r="O180" s="160"/>
      <c r="P180" s="188"/>
      <c r="Q180" s="186">
        <f t="shared" si="53"/>
        <v>0</v>
      </c>
      <c r="R180" s="160"/>
      <c r="S180" s="188">
        <v>9</v>
      </c>
      <c r="T180" s="186">
        <f t="shared" si="54"/>
        <v>0</v>
      </c>
    </row>
    <row r="181" spans="1:23" ht="21" customHeight="1">
      <c r="A181" s="204">
        <v>10</v>
      </c>
      <c r="B181" s="368" t="s">
        <v>716</v>
      </c>
      <c r="C181" s="160"/>
      <c r="D181" s="188"/>
      <c r="E181" s="186">
        <f t="shared" si="49"/>
        <v>0</v>
      </c>
      <c r="F181" s="160"/>
      <c r="G181" s="188">
        <v>18</v>
      </c>
      <c r="H181" s="186">
        <f t="shared" si="50"/>
        <v>0</v>
      </c>
      <c r="I181" s="160"/>
      <c r="J181" s="188"/>
      <c r="K181" s="186">
        <f t="shared" si="51"/>
        <v>0</v>
      </c>
      <c r="L181" s="160"/>
      <c r="M181" s="188"/>
      <c r="N181" s="186">
        <f t="shared" si="52"/>
        <v>0</v>
      </c>
      <c r="O181" s="160"/>
      <c r="P181" s="188"/>
      <c r="Q181" s="186">
        <f t="shared" si="53"/>
        <v>0</v>
      </c>
      <c r="R181" s="160"/>
      <c r="S181" s="188"/>
      <c r="T181" s="186">
        <f t="shared" si="54"/>
        <v>0</v>
      </c>
    </row>
    <row r="182" spans="1:23" ht="21" customHeight="1">
      <c r="A182" s="204">
        <v>11</v>
      </c>
      <c r="B182" s="368" t="s">
        <v>717</v>
      </c>
      <c r="C182" s="160"/>
      <c r="D182" s="188">
        <v>6</v>
      </c>
      <c r="E182" s="186">
        <f t="shared" si="49"/>
        <v>0</v>
      </c>
      <c r="F182" s="160"/>
      <c r="G182" s="188"/>
      <c r="H182" s="186">
        <f t="shared" si="50"/>
        <v>0</v>
      </c>
      <c r="I182" s="160"/>
      <c r="J182" s="188"/>
      <c r="K182" s="186">
        <f t="shared" si="51"/>
        <v>0</v>
      </c>
      <c r="L182" s="160"/>
      <c r="M182" s="188"/>
      <c r="N182" s="186">
        <f t="shared" si="52"/>
        <v>0</v>
      </c>
      <c r="O182" s="160"/>
      <c r="P182" s="188"/>
      <c r="Q182" s="186">
        <f t="shared" si="53"/>
        <v>0</v>
      </c>
      <c r="R182" s="160"/>
      <c r="S182" s="188"/>
      <c r="T182" s="186">
        <f t="shared" si="54"/>
        <v>0</v>
      </c>
    </row>
    <row r="183" spans="1:23" ht="21" customHeight="1" thickBot="1">
      <c r="A183" s="204">
        <v>12</v>
      </c>
      <c r="B183" s="365" t="s">
        <v>262</v>
      </c>
      <c r="C183" s="160"/>
      <c r="D183" s="188"/>
      <c r="E183" s="186">
        <f>IF(C183=0,0,IF(D183=0,"-100,0",IF(D183*100/C183&lt;200,ROUND(D183*100/C183-100,1),ROUND(D183/C183,1)&amp;" р")))</f>
        <v>0</v>
      </c>
      <c r="F183" s="160"/>
      <c r="G183" s="188"/>
      <c r="H183" s="186">
        <f>IF(F183=0,0,IF(G183=0,"-100,0",IF(G183*100/F183&lt;200,ROUND(G183*100/F183-100,1),ROUND(G183/F183,1)&amp;" р")))</f>
        <v>0</v>
      </c>
      <c r="I183" s="160"/>
      <c r="J183" s="188"/>
      <c r="K183" s="186">
        <f>IF(I183=0,0,IF(J183=0,"-100,0",IF(J183*100/I183&lt;200,ROUND(J183*100/I183-100,1),ROUND(J183/I183,1)&amp;" р")))</f>
        <v>0</v>
      </c>
      <c r="L183" s="160"/>
      <c r="M183" s="188"/>
      <c r="N183" s="186">
        <f>IF(L183=0,0,IF(M183=0,"-100,0",IF(M183*100/L183&lt;200,ROUND(M183*100/L183-100,1),ROUND(M183/L183,1)&amp;" р")))</f>
        <v>0</v>
      </c>
      <c r="O183" s="160"/>
      <c r="P183" s="188"/>
      <c r="Q183" s="186">
        <f>IF(O183=0,0,IF(P183=0,"-100,0",IF(P183*100/O183&lt;200,ROUND(P183*100/O183-100,1),ROUND(P183/O183,1)&amp;" р")))</f>
        <v>0</v>
      </c>
      <c r="R183" s="160">
        <v>1</v>
      </c>
      <c r="S183" s="188"/>
      <c r="T183" s="186" t="str">
        <f>IF(R183=0,0,IF(S183=0,"-100,0",IF(S183*100/R183&lt;200,ROUND(S183*100/R183-100,1),ROUND(S183/R183,1)&amp;" р")))</f>
        <v>-100,0</v>
      </c>
    </row>
    <row r="184" spans="1:23" ht="21" customHeight="1" thickBot="1">
      <c r="A184" s="205">
        <v>13</v>
      </c>
      <c r="B184" s="366" t="s">
        <v>692</v>
      </c>
      <c r="C184" s="189">
        <v>2</v>
      </c>
      <c r="D184" s="190">
        <v>154</v>
      </c>
      <c r="E184" s="56" t="str">
        <f>IF(C184=0,0,IF(D184=0,"-100,0",IF(D184*100/C184&lt;200,ROUND(D184*100/C184-100,1),ROUND(D184/C184,1)&amp;" р")))</f>
        <v>77 р</v>
      </c>
      <c r="F184" s="189">
        <v>7</v>
      </c>
      <c r="G184" s="190">
        <v>25</v>
      </c>
      <c r="H184" s="56" t="str">
        <f>IF(F184=0,0,IF(G184=0,"-100,0",IF(G184*100/F184&lt;200,ROUND(G184*100/F184-100,1),ROUND(G184/F184,1)&amp;" р")))</f>
        <v>3,6 р</v>
      </c>
      <c r="I184" s="189">
        <v>6</v>
      </c>
      <c r="J184" s="190">
        <v>3</v>
      </c>
      <c r="K184" s="56">
        <f>IF(I184=0,0,IF(J184=0,"-100,0",IF(J184*100/I184&lt;200,ROUND(J184*100/I184-100,1),ROUND(J184/I184,1)&amp;" р")))</f>
        <v>-50</v>
      </c>
      <c r="L184" s="189">
        <v>2</v>
      </c>
      <c r="M184" s="190">
        <v>0</v>
      </c>
      <c r="N184" s="56" t="str">
        <f>IF(L184=0,0,IF(M184=0,"-100,0",IF(M184*100/L184&lt;200,ROUND(M184*100/L184-100,1),ROUND(M184/L184,1)&amp;" р")))</f>
        <v>-100,0</v>
      </c>
      <c r="O184" s="189"/>
      <c r="P184" s="190">
        <v>0</v>
      </c>
      <c r="Q184" s="56">
        <f>IF(O184=0,0,IF(P184=0,"-100,0",IF(P184*100/O184&lt;200,ROUND(P184*100/O184-100,1),ROUND(P184/O184,1)&amp;" р")))</f>
        <v>0</v>
      </c>
      <c r="R184" s="189">
        <v>5</v>
      </c>
      <c r="S184" s="190">
        <v>11</v>
      </c>
      <c r="T184" s="56" t="str">
        <f>IF(R184=0,0,IF(S184=0,"-100,0",IF(S184*100/R184&lt;200,ROUND(S184*100/R184-100,1),ROUND(S184/R184,1)&amp;" р")))</f>
        <v>2,2 р</v>
      </c>
    </row>
    <row r="185" spans="1:23" ht="4.5" customHeight="1">
      <c r="A185" s="67"/>
      <c r="B185" s="68"/>
      <c r="C185" s="69"/>
      <c r="D185" s="69"/>
      <c r="E185" s="70"/>
      <c r="F185" s="69"/>
      <c r="G185" s="69"/>
      <c r="H185" s="70"/>
      <c r="I185" s="71"/>
      <c r="J185" s="71"/>
      <c r="K185" s="59"/>
      <c r="L185" s="59"/>
      <c r="M185" s="59"/>
      <c r="N185" s="59"/>
      <c r="O185" s="59"/>
      <c r="P185" s="59"/>
      <c r="Q185" s="59"/>
      <c r="R185" s="59"/>
      <c r="S185" s="59"/>
      <c r="T185" s="59"/>
    </row>
    <row r="186" spans="1:23" ht="15.75">
      <c r="A186" s="72" t="s">
        <v>727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59"/>
      <c r="L186" s="59"/>
      <c r="M186" s="59"/>
      <c r="N186" s="59"/>
      <c r="O186" s="59"/>
      <c r="P186" s="59"/>
      <c r="Q186" s="59"/>
      <c r="R186" s="59"/>
      <c r="S186" s="59"/>
      <c r="T186" s="59"/>
    </row>
    <row r="187" spans="1:23" ht="4.5" customHeight="1" thickBot="1">
      <c r="A187" s="59"/>
      <c r="B187" s="5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59"/>
      <c r="P187" s="59"/>
      <c r="Q187" s="59"/>
      <c r="R187" s="59"/>
      <c r="S187" s="59"/>
      <c r="T187" s="59"/>
    </row>
    <row r="188" spans="1:23" ht="24" customHeight="1" thickBot="1">
      <c r="A188" s="675" t="s">
        <v>347</v>
      </c>
      <c r="B188" s="678" t="s">
        <v>348</v>
      </c>
      <c r="C188" s="699" t="s">
        <v>463</v>
      </c>
      <c r="D188" s="700"/>
      <c r="E188" s="700"/>
      <c r="F188" s="700"/>
      <c r="G188" s="700"/>
      <c r="H188" s="700"/>
      <c r="I188" s="700"/>
      <c r="J188" s="700"/>
      <c r="K188" s="700"/>
      <c r="L188" s="700"/>
      <c r="M188" s="700"/>
      <c r="N188" s="700"/>
      <c r="O188" s="700"/>
      <c r="P188" s="700"/>
      <c r="Q188" s="700"/>
      <c r="R188" s="700"/>
      <c r="S188" s="700"/>
      <c r="T188" s="701"/>
      <c r="U188" s="1"/>
      <c r="V188" s="1"/>
      <c r="W188" s="1"/>
    </row>
    <row r="189" spans="1:23" ht="52.5" customHeight="1" thickBot="1">
      <c r="A189" s="676"/>
      <c r="B189" s="678"/>
      <c r="C189" s="679" t="s">
        <v>294</v>
      </c>
      <c r="D189" s="679"/>
      <c r="E189" s="679"/>
      <c r="F189" s="679" t="s">
        <v>686</v>
      </c>
      <c r="G189" s="679"/>
      <c r="H189" s="679"/>
      <c r="I189" s="679" t="s">
        <v>296</v>
      </c>
      <c r="J189" s="679"/>
      <c r="K189" s="679"/>
      <c r="L189" s="679" t="s">
        <v>286</v>
      </c>
      <c r="M189" s="679"/>
      <c r="N189" s="679"/>
      <c r="O189" s="679" t="s">
        <v>287</v>
      </c>
      <c r="P189" s="679"/>
      <c r="Q189" s="679"/>
      <c r="R189" s="679" t="s">
        <v>288</v>
      </c>
      <c r="S189" s="679"/>
      <c r="T189" s="679"/>
      <c r="U189" s="1"/>
      <c r="V189" s="1"/>
      <c r="W189" s="1"/>
    </row>
    <row r="190" spans="1:23" ht="21.95" customHeight="1" thickBot="1">
      <c r="A190" s="677"/>
      <c r="B190" s="678"/>
      <c r="C190" s="73">
        <f>C171</f>
        <v>2014</v>
      </c>
      <c r="D190" s="198">
        <f>D171</f>
        <v>2015</v>
      </c>
      <c r="E190" s="199" t="s">
        <v>349</v>
      </c>
      <c r="F190" s="73">
        <f>C190</f>
        <v>2014</v>
      </c>
      <c r="G190" s="198">
        <f>D190</f>
        <v>2015</v>
      </c>
      <c r="H190" s="199" t="s">
        <v>349</v>
      </c>
      <c r="I190" s="73">
        <f>C190</f>
        <v>2014</v>
      </c>
      <c r="J190" s="198">
        <f>D190</f>
        <v>2015</v>
      </c>
      <c r="K190" s="199" t="s">
        <v>349</v>
      </c>
      <c r="L190" s="73">
        <f>I190</f>
        <v>2014</v>
      </c>
      <c r="M190" s="198">
        <f>J190</f>
        <v>2015</v>
      </c>
      <c r="N190" s="199" t="s">
        <v>349</v>
      </c>
      <c r="O190" s="73">
        <f>L190</f>
        <v>2014</v>
      </c>
      <c r="P190" s="198">
        <f>M190</f>
        <v>2015</v>
      </c>
      <c r="Q190" s="199" t="s">
        <v>349</v>
      </c>
      <c r="R190" s="73">
        <f>O190</f>
        <v>2014</v>
      </c>
      <c r="S190" s="198">
        <f>P190</f>
        <v>2015</v>
      </c>
      <c r="T190" s="199" t="s">
        <v>349</v>
      </c>
      <c r="U190" s="1"/>
      <c r="V190" s="1"/>
      <c r="W190" s="1"/>
    </row>
    <row r="191" spans="1:23" ht="21" customHeight="1">
      <c r="A191" s="203">
        <v>1</v>
      </c>
      <c r="B191" s="367" t="s">
        <v>707</v>
      </c>
      <c r="C191" s="159"/>
      <c r="D191" s="187">
        <v>14</v>
      </c>
      <c r="E191" s="185">
        <f>IF(C191=0,0,IF(D191=0,"-100,0",IF(D191*100/C191&lt;200,ROUND(D191*100/C191-100,1),ROUND(D191/C191,1)&amp;" р")))</f>
        <v>0</v>
      </c>
      <c r="F191" s="159"/>
      <c r="G191" s="187">
        <v>14</v>
      </c>
      <c r="H191" s="185">
        <f>IF(F191=0,0,IF(G191=0,"-100,0",IF(G191*100/F191&lt;200,ROUND(G191*100/F191-100,1),ROUND(G191/F191,1)&amp;" р")))</f>
        <v>0</v>
      </c>
      <c r="I191" s="159"/>
      <c r="J191" s="187"/>
      <c r="K191" s="185">
        <f>IF(I191=0,0,IF(J191=0,"-100,0",IF(J191*100/I191&lt;200,ROUND(J191*100/I191-100,1),ROUND(J191/I191,1)&amp;" р")))</f>
        <v>0</v>
      </c>
      <c r="L191" s="159"/>
      <c r="M191" s="187"/>
      <c r="N191" s="185">
        <f>IF(L191=0,0,IF(M191=0,"-100,0",IF(M191*100/L191&lt;200,ROUND(M191*100/L191-100,1),ROUND(M191/L191,1)&amp;" р")))</f>
        <v>0</v>
      </c>
      <c r="O191" s="159"/>
      <c r="P191" s="187">
        <v>4</v>
      </c>
      <c r="Q191" s="185">
        <f>IF(O191=0,0,IF(P191=0,"-100,0",IF(P191*100/O191&lt;200,ROUND(P191*100/O191-100,1),ROUND(P191/O191,1)&amp;" р")))</f>
        <v>0</v>
      </c>
      <c r="R191" s="159"/>
      <c r="S191" s="187"/>
      <c r="T191" s="185">
        <f>IF(R191=0,0,IF(S191=0,"-100,0",IF(S191*100/R191&lt;200,ROUND(S191*100/R191-100,1),ROUND(S191/R191,1)&amp;" р")))</f>
        <v>0</v>
      </c>
      <c r="U191" s="1"/>
      <c r="V191" s="1"/>
      <c r="W191" s="1"/>
    </row>
    <row r="192" spans="1:23" ht="21" customHeight="1">
      <c r="A192" s="204">
        <v>2</v>
      </c>
      <c r="B192" s="368" t="s">
        <v>708</v>
      </c>
      <c r="C192" s="160"/>
      <c r="D192" s="188">
        <v>2</v>
      </c>
      <c r="E192" s="186">
        <f>IF(C192=0,0,IF(D192=0,"-100,0",IF(D192*100/C192&lt;200,ROUND(D192*100/C192-100,1),ROUND(D192/C192,1)&amp;" р")))</f>
        <v>0</v>
      </c>
      <c r="F192" s="160"/>
      <c r="G192" s="188">
        <v>2</v>
      </c>
      <c r="H192" s="186">
        <f>IF(F192=0,0,IF(G192=0,"-100,0",IF(G192*100/F192&lt;200,ROUND(G192*100/F192-100,1),ROUND(G192/F192,1)&amp;" р")))</f>
        <v>0</v>
      </c>
      <c r="I192" s="160"/>
      <c r="J192" s="188"/>
      <c r="K192" s="186">
        <f>IF(I192=0,0,IF(J192=0,"-100,0",IF(J192*100/I192&lt;200,ROUND(J192*100/I192-100,1),ROUND(J192/I192,1)&amp;" р")))</f>
        <v>0</v>
      </c>
      <c r="L192" s="160"/>
      <c r="M192" s="188"/>
      <c r="N192" s="186">
        <f>IF(L192=0,0,IF(M192=0,"-100,0",IF(M192*100/L192&lt;200,ROUND(M192*100/L192-100,1),ROUND(M192/L192,1)&amp;" р")))</f>
        <v>0</v>
      </c>
      <c r="O192" s="160"/>
      <c r="P192" s="188">
        <v>1</v>
      </c>
      <c r="Q192" s="186">
        <f>IF(O192=0,0,IF(P192=0,"-100,0",IF(P192*100/O192&lt;200,ROUND(P192*100/O192-100,1),ROUND(P192/O192,1)&amp;" р")))</f>
        <v>0</v>
      </c>
      <c r="R192" s="160"/>
      <c r="S192" s="188"/>
      <c r="T192" s="186">
        <f>IF(R192=0,0,IF(S192=0,"-100,0",IF(S192*100/R192&lt;200,ROUND(S192*100/R192-100,1),ROUND(S192/R192,1)&amp;" р")))</f>
        <v>0</v>
      </c>
      <c r="U192" s="1"/>
      <c r="V192" s="1"/>
      <c r="W192" s="1"/>
    </row>
    <row r="193" spans="1:23" ht="21" customHeight="1">
      <c r="A193" s="204">
        <v>3</v>
      </c>
      <c r="B193" s="368" t="s">
        <v>709</v>
      </c>
      <c r="C193" s="160"/>
      <c r="D193" s="188">
        <v>1</v>
      </c>
      <c r="E193" s="186">
        <f>IF(C193=0,0,IF(D193=0,"-100,0",IF(D193*100/C193&lt;200,ROUND(D193*100/C193-100,1),ROUND(D193/C193,1)&amp;" р")))</f>
        <v>0</v>
      </c>
      <c r="F193" s="160"/>
      <c r="G193" s="188"/>
      <c r="H193" s="186">
        <f>IF(F193=0,0,IF(G193=0,"-100,0",IF(G193*100/F193&lt;200,ROUND(G193*100/F193-100,1),ROUND(G193/F193,1)&amp;" р")))</f>
        <v>0</v>
      </c>
      <c r="I193" s="160"/>
      <c r="J193" s="188"/>
      <c r="K193" s="186">
        <f>IF(I193=0,0,IF(J193=0,"-100,0",IF(J193*100/I193&lt;200,ROUND(J193*100/I193-100,1),ROUND(J193/I193,1)&amp;" р")))</f>
        <v>0</v>
      </c>
      <c r="L193" s="160"/>
      <c r="M193" s="188"/>
      <c r="N193" s="186">
        <f>IF(L193=0,0,IF(M193=0,"-100,0",IF(M193*100/L193&lt;200,ROUND(M193*100/L193-100,1),ROUND(M193/L193,1)&amp;" р")))</f>
        <v>0</v>
      </c>
      <c r="O193" s="160"/>
      <c r="P193" s="188">
        <v>1</v>
      </c>
      <c r="Q193" s="186">
        <f>IF(O193=0,0,IF(P193=0,"-100,0",IF(P193*100/O193&lt;200,ROUND(P193*100/O193-100,1),ROUND(P193/O193,1)&amp;" р")))</f>
        <v>0</v>
      </c>
      <c r="R193" s="160"/>
      <c r="S193" s="188"/>
      <c r="T193" s="186">
        <f>IF(R193=0,0,IF(S193=0,"-100,0",IF(S193*100/R193&lt;200,ROUND(S193*100/R193-100,1),ROUND(S193/R193,1)&amp;" р")))</f>
        <v>0</v>
      </c>
      <c r="U193" s="1"/>
      <c r="V193" s="1"/>
      <c r="W193" s="1"/>
    </row>
    <row r="194" spans="1:23" ht="21" customHeight="1">
      <c r="A194" s="204">
        <v>4</v>
      </c>
      <c r="B194" s="368" t="s">
        <v>710</v>
      </c>
      <c r="C194" s="160"/>
      <c r="D194" s="188">
        <v>6</v>
      </c>
      <c r="E194" s="186">
        <f t="shared" ref="E194:E201" si="55">IF(C194=0,0,IF(D194=0,"-100,0",IF(D194*100/C194&lt;200,ROUND(D194*100/C194-100,1),ROUND(D194/C194,1)&amp;" р")))</f>
        <v>0</v>
      </c>
      <c r="F194" s="160"/>
      <c r="G194" s="188">
        <v>6</v>
      </c>
      <c r="H194" s="186">
        <f t="shared" ref="H194:H201" si="56">IF(F194=0,0,IF(G194=0,"-100,0",IF(G194*100/F194&lt;200,ROUND(G194*100/F194-100,1),ROUND(G194/F194,1)&amp;" р")))</f>
        <v>0</v>
      </c>
      <c r="I194" s="160"/>
      <c r="J194" s="188"/>
      <c r="K194" s="186">
        <f t="shared" ref="K194:K201" si="57">IF(I194=0,0,IF(J194=0,"-100,0",IF(J194*100/I194&lt;200,ROUND(J194*100/I194-100,1),ROUND(J194/I194,1)&amp;" р")))</f>
        <v>0</v>
      </c>
      <c r="L194" s="160"/>
      <c r="M194" s="188"/>
      <c r="N194" s="186">
        <f t="shared" ref="N194:N201" si="58">IF(L194=0,0,IF(M194=0,"-100,0",IF(M194*100/L194&lt;200,ROUND(M194*100/L194-100,1),ROUND(M194/L194,1)&amp;" р")))</f>
        <v>0</v>
      </c>
      <c r="O194" s="160"/>
      <c r="P194" s="188"/>
      <c r="Q194" s="186">
        <f t="shared" ref="Q194:Q201" si="59">IF(O194=0,0,IF(P194=0,"-100,0",IF(P194*100/O194&lt;200,ROUND(P194*100/O194-100,1),ROUND(P194/O194,1)&amp;" р")))</f>
        <v>0</v>
      </c>
      <c r="R194" s="160"/>
      <c r="S194" s="188"/>
      <c r="T194" s="186">
        <f t="shared" ref="T194:T201" si="60">IF(R194=0,0,IF(S194=0,"-100,0",IF(S194*100/R194&lt;200,ROUND(S194*100/R194-100,1),ROUND(S194/R194,1)&amp;" р")))</f>
        <v>0</v>
      </c>
      <c r="U194" s="1"/>
      <c r="V194" s="1"/>
      <c r="W194" s="1"/>
    </row>
    <row r="195" spans="1:23" ht="21" customHeight="1">
      <c r="A195" s="204">
        <v>5</v>
      </c>
      <c r="B195" s="368" t="s">
        <v>711</v>
      </c>
      <c r="C195" s="160">
        <v>1</v>
      </c>
      <c r="D195" s="188"/>
      <c r="E195" s="186" t="str">
        <f t="shared" si="55"/>
        <v>-100,0</v>
      </c>
      <c r="F195" s="160"/>
      <c r="G195" s="188"/>
      <c r="H195" s="186">
        <f t="shared" si="56"/>
        <v>0</v>
      </c>
      <c r="I195" s="160"/>
      <c r="J195" s="188"/>
      <c r="K195" s="186">
        <f t="shared" si="57"/>
        <v>0</v>
      </c>
      <c r="L195" s="160"/>
      <c r="M195" s="188"/>
      <c r="N195" s="186">
        <f t="shared" si="58"/>
        <v>0</v>
      </c>
      <c r="O195" s="160"/>
      <c r="P195" s="188"/>
      <c r="Q195" s="186">
        <f t="shared" si="59"/>
        <v>0</v>
      </c>
      <c r="R195" s="160"/>
      <c r="S195" s="188"/>
      <c r="T195" s="186">
        <f t="shared" si="60"/>
        <v>0</v>
      </c>
      <c r="U195" s="1"/>
      <c r="V195" s="1"/>
      <c r="W195" s="1"/>
    </row>
    <row r="196" spans="1:23" ht="21" customHeight="1">
      <c r="A196" s="204">
        <v>6</v>
      </c>
      <c r="B196" s="368" t="s">
        <v>712</v>
      </c>
      <c r="C196" s="160"/>
      <c r="D196" s="188">
        <v>2</v>
      </c>
      <c r="E196" s="186">
        <f t="shared" si="55"/>
        <v>0</v>
      </c>
      <c r="F196" s="160"/>
      <c r="G196" s="188">
        <v>2</v>
      </c>
      <c r="H196" s="186">
        <f t="shared" si="56"/>
        <v>0</v>
      </c>
      <c r="I196" s="160"/>
      <c r="J196" s="188"/>
      <c r="K196" s="186">
        <f t="shared" si="57"/>
        <v>0</v>
      </c>
      <c r="L196" s="160"/>
      <c r="M196" s="188"/>
      <c r="N196" s="186">
        <f t="shared" si="58"/>
        <v>0</v>
      </c>
      <c r="O196" s="160"/>
      <c r="P196" s="188">
        <v>1</v>
      </c>
      <c r="Q196" s="186">
        <f t="shared" si="59"/>
        <v>0</v>
      </c>
      <c r="R196" s="160"/>
      <c r="S196" s="188"/>
      <c r="T196" s="186">
        <f t="shared" si="60"/>
        <v>0</v>
      </c>
      <c r="U196" s="1"/>
      <c r="V196" s="1"/>
      <c r="W196" s="1"/>
    </row>
    <row r="197" spans="1:23" ht="21" customHeight="1">
      <c r="A197" s="204">
        <v>7</v>
      </c>
      <c r="B197" s="368" t="s">
        <v>713</v>
      </c>
      <c r="C197" s="160"/>
      <c r="D197" s="188"/>
      <c r="E197" s="186">
        <f t="shared" si="55"/>
        <v>0</v>
      </c>
      <c r="F197" s="160"/>
      <c r="G197" s="188"/>
      <c r="H197" s="186">
        <f t="shared" si="56"/>
        <v>0</v>
      </c>
      <c r="I197" s="160"/>
      <c r="J197" s="188"/>
      <c r="K197" s="186">
        <f t="shared" si="57"/>
        <v>0</v>
      </c>
      <c r="L197" s="160"/>
      <c r="M197" s="188"/>
      <c r="N197" s="186">
        <f t="shared" si="58"/>
        <v>0</v>
      </c>
      <c r="O197" s="160"/>
      <c r="P197" s="188"/>
      <c r="Q197" s="186">
        <f t="shared" si="59"/>
        <v>0</v>
      </c>
      <c r="R197" s="160"/>
      <c r="S197" s="188"/>
      <c r="T197" s="186">
        <f t="shared" si="60"/>
        <v>0</v>
      </c>
      <c r="U197" s="1"/>
      <c r="V197" s="1"/>
      <c r="W197" s="1"/>
    </row>
    <row r="198" spans="1:23" ht="21" customHeight="1">
      <c r="A198" s="204">
        <v>8</v>
      </c>
      <c r="B198" s="368" t="s">
        <v>714</v>
      </c>
      <c r="C198" s="160"/>
      <c r="D198" s="188"/>
      <c r="E198" s="186">
        <f t="shared" si="55"/>
        <v>0</v>
      </c>
      <c r="F198" s="160"/>
      <c r="G198" s="188"/>
      <c r="H198" s="186">
        <f t="shared" si="56"/>
        <v>0</v>
      </c>
      <c r="I198" s="160"/>
      <c r="J198" s="188"/>
      <c r="K198" s="186">
        <f t="shared" si="57"/>
        <v>0</v>
      </c>
      <c r="L198" s="160"/>
      <c r="M198" s="188"/>
      <c r="N198" s="186">
        <f t="shared" si="58"/>
        <v>0</v>
      </c>
      <c r="O198" s="160"/>
      <c r="P198" s="188"/>
      <c r="Q198" s="186">
        <f t="shared" si="59"/>
        <v>0</v>
      </c>
      <c r="R198" s="160">
        <v>1</v>
      </c>
      <c r="S198" s="188"/>
      <c r="T198" s="186" t="str">
        <f t="shared" si="60"/>
        <v>-100,0</v>
      </c>
      <c r="U198" s="1"/>
      <c r="V198" s="1"/>
      <c r="W198" s="1"/>
    </row>
    <row r="199" spans="1:23" ht="21" customHeight="1">
      <c r="A199" s="204">
        <v>9</v>
      </c>
      <c r="B199" s="368" t="s">
        <v>715</v>
      </c>
      <c r="C199" s="160">
        <v>2</v>
      </c>
      <c r="D199" s="188">
        <v>15</v>
      </c>
      <c r="E199" s="186" t="str">
        <f t="shared" si="55"/>
        <v>7,5 р</v>
      </c>
      <c r="F199" s="160"/>
      <c r="G199" s="188">
        <v>15</v>
      </c>
      <c r="H199" s="186">
        <f t="shared" si="56"/>
        <v>0</v>
      </c>
      <c r="I199" s="160"/>
      <c r="J199" s="188"/>
      <c r="K199" s="186">
        <f t="shared" si="57"/>
        <v>0</v>
      </c>
      <c r="L199" s="160"/>
      <c r="M199" s="188"/>
      <c r="N199" s="186">
        <f t="shared" si="58"/>
        <v>0</v>
      </c>
      <c r="O199" s="160"/>
      <c r="P199" s="188">
        <v>5</v>
      </c>
      <c r="Q199" s="186">
        <f t="shared" si="59"/>
        <v>0</v>
      </c>
      <c r="R199" s="160"/>
      <c r="S199" s="188"/>
      <c r="T199" s="186">
        <f t="shared" si="60"/>
        <v>0</v>
      </c>
      <c r="U199" s="1"/>
      <c r="V199" s="1"/>
      <c r="W199" s="1"/>
    </row>
    <row r="200" spans="1:23" ht="21" customHeight="1">
      <c r="A200" s="204">
        <v>10</v>
      </c>
      <c r="B200" s="368" t="s">
        <v>716</v>
      </c>
      <c r="C200" s="160"/>
      <c r="D200" s="188"/>
      <c r="E200" s="186">
        <f t="shared" si="55"/>
        <v>0</v>
      </c>
      <c r="F200" s="160"/>
      <c r="G200" s="188"/>
      <c r="H200" s="186">
        <f t="shared" si="56"/>
        <v>0</v>
      </c>
      <c r="I200" s="160"/>
      <c r="J200" s="188"/>
      <c r="K200" s="186">
        <f t="shared" si="57"/>
        <v>0</v>
      </c>
      <c r="L200" s="160"/>
      <c r="M200" s="188"/>
      <c r="N200" s="186">
        <f t="shared" si="58"/>
        <v>0</v>
      </c>
      <c r="O200" s="160"/>
      <c r="P200" s="188"/>
      <c r="Q200" s="186">
        <f t="shared" si="59"/>
        <v>0</v>
      </c>
      <c r="R200" s="160"/>
      <c r="S200" s="188"/>
      <c r="T200" s="186">
        <f t="shared" si="60"/>
        <v>0</v>
      </c>
      <c r="U200" s="1"/>
      <c r="V200" s="1"/>
      <c r="W200" s="1"/>
    </row>
    <row r="201" spans="1:23" ht="21" customHeight="1">
      <c r="A201" s="204">
        <v>11</v>
      </c>
      <c r="B201" s="368" t="s">
        <v>717</v>
      </c>
      <c r="C201" s="160"/>
      <c r="D201" s="188"/>
      <c r="E201" s="186">
        <f t="shared" si="55"/>
        <v>0</v>
      </c>
      <c r="F201" s="160"/>
      <c r="G201" s="188"/>
      <c r="H201" s="186">
        <f t="shared" si="56"/>
        <v>0</v>
      </c>
      <c r="I201" s="160"/>
      <c r="J201" s="188"/>
      <c r="K201" s="186">
        <f t="shared" si="57"/>
        <v>0</v>
      </c>
      <c r="L201" s="160"/>
      <c r="M201" s="188"/>
      <c r="N201" s="186">
        <f t="shared" si="58"/>
        <v>0</v>
      </c>
      <c r="O201" s="160"/>
      <c r="P201" s="188"/>
      <c r="Q201" s="186">
        <f t="shared" si="59"/>
        <v>0</v>
      </c>
      <c r="R201" s="160"/>
      <c r="S201" s="188"/>
      <c r="T201" s="186">
        <f t="shared" si="60"/>
        <v>0</v>
      </c>
      <c r="U201" s="1"/>
      <c r="V201" s="1"/>
      <c r="W201" s="1"/>
    </row>
    <row r="202" spans="1:23" ht="21" customHeight="1" thickBot="1">
      <c r="A202" s="204">
        <v>12</v>
      </c>
      <c r="B202" s="365" t="s">
        <v>262</v>
      </c>
      <c r="C202" s="160"/>
      <c r="D202" s="188"/>
      <c r="E202" s="186">
        <f>IF(C202=0,0,IF(D202=0,"-100,0",IF(D202*100/C202&lt;200,ROUND(D202*100/C202-100,1),ROUND(D202/C202,1)&amp;" р")))</f>
        <v>0</v>
      </c>
      <c r="F202" s="160"/>
      <c r="G202" s="188"/>
      <c r="H202" s="186">
        <f>IF(F202=0,0,IF(G202=0,"-100,0",IF(G202*100/F202&lt;200,ROUND(G202*100/F202-100,1),ROUND(G202/F202,1)&amp;" р")))</f>
        <v>0</v>
      </c>
      <c r="I202" s="160"/>
      <c r="J202" s="188"/>
      <c r="K202" s="186">
        <f>IF(I202=0,0,IF(J202=0,"-100,0",IF(J202*100/I202&lt;200,ROUND(J202*100/I202-100,1),ROUND(J202/I202,1)&amp;" р")))</f>
        <v>0</v>
      </c>
      <c r="L202" s="160"/>
      <c r="M202" s="188"/>
      <c r="N202" s="186">
        <f>IF(L202=0,0,IF(M202=0,"-100,0",IF(M202*100/L202&lt;200,ROUND(M202*100/L202-100,1),ROUND(M202/L202,1)&amp;" р")))</f>
        <v>0</v>
      </c>
      <c r="O202" s="160"/>
      <c r="P202" s="188"/>
      <c r="Q202" s="186">
        <f>IF(O202=0,0,IF(P202=0,"-100,0",IF(P202*100/O202&lt;200,ROUND(P202*100/O202-100,1),ROUND(P202/O202,1)&amp;" р")))</f>
        <v>0</v>
      </c>
      <c r="R202" s="160"/>
      <c r="S202" s="188"/>
      <c r="T202" s="186">
        <f>IF(R202=0,0,IF(S202=0,"-100,0",IF(S202*100/R202&lt;200,ROUND(S202*100/R202-100,1),ROUND(S202/R202,1)&amp;" р")))</f>
        <v>0</v>
      </c>
      <c r="U202" s="1"/>
      <c r="V202" s="1"/>
      <c r="W202" s="1"/>
    </row>
    <row r="203" spans="1:23" ht="21" customHeight="1" thickBot="1">
      <c r="A203" s="205">
        <v>13</v>
      </c>
      <c r="B203" s="366" t="s">
        <v>692</v>
      </c>
      <c r="C203" s="189">
        <v>3</v>
      </c>
      <c r="D203" s="190">
        <v>40</v>
      </c>
      <c r="E203" s="56" t="str">
        <f>IF(C203=0,0,IF(D203=0,"-100,0",IF(D203*100/C203&lt;200,ROUND(D203*100/C203-100,1),ROUND(D203/C203,1)&amp;" р")))</f>
        <v>13,3 р</v>
      </c>
      <c r="F203" s="189"/>
      <c r="G203" s="190">
        <v>39</v>
      </c>
      <c r="H203" s="56">
        <f>IF(F203=0,0,IF(G203=0,"-100,0",IF(G203*100/F203&lt;200,ROUND(G203*100/F203-100,1),ROUND(G203/F203,1)&amp;" р")))</f>
        <v>0</v>
      </c>
      <c r="I203" s="189"/>
      <c r="J203" s="190">
        <v>0</v>
      </c>
      <c r="K203" s="56">
        <f>IF(I203=0,0,IF(J203=0,"-100,0",IF(J203*100/I203&lt;200,ROUND(J203*100/I203-100,1),ROUND(J203/I203,1)&amp;" р")))</f>
        <v>0</v>
      </c>
      <c r="L203" s="189"/>
      <c r="M203" s="190">
        <v>0</v>
      </c>
      <c r="N203" s="56">
        <f>IF(L203=0,0,IF(M203=0,"-100,0",IF(M203*100/L203&lt;200,ROUND(M203*100/L203-100,1),ROUND(M203/L203,1)&amp;" р")))</f>
        <v>0</v>
      </c>
      <c r="O203" s="189"/>
      <c r="P203" s="190">
        <v>12</v>
      </c>
      <c r="Q203" s="56">
        <f>IF(O203=0,0,IF(P203=0,"-100,0",IF(P203*100/O203&lt;200,ROUND(P203*100/O203-100,1),ROUND(P203/O203,1)&amp;" р")))</f>
        <v>0</v>
      </c>
      <c r="R203" s="189">
        <v>1</v>
      </c>
      <c r="S203" s="190">
        <v>0</v>
      </c>
      <c r="T203" s="56" t="str">
        <f>IF(R203=0,0,IF(S203=0,"-100,0",IF(S203*100/R203&lt;200,ROUND(S203*100/R203-100,1),ROUND(S203/R203,1)&amp;" р")))</f>
        <v>-100,0</v>
      </c>
      <c r="U203" s="1"/>
      <c r="V203" s="1"/>
      <c r="W203" s="1"/>
    </row>
    <row r="204" spans="1:23" ht="6.75" customHeight="1">
      <c r="A204" s="67"/>
      <c r="B204" s="68"/>
      <c r="C204" s="69"/>
      <c r="D204" s="69"/>
      <c r="E204" s="70"/>
      <c r="F204" s="69"/>
      <c r="G204" s="69"/>
      <c r="H204" s="70"/>
      <c r="I204" s="71"/>
      <c r="J204" s="71"/>
      <c r="K204" s="59"/>
      <c r="L204" s="59"/>
      <c r="M204" s="59"/>
      <c r="N204" s="59"/>
      <c r="O204" s="59"/>
      <c r="P204" s="59"/>
      <c r="Q204" s="59"/>
      <c r="R204" s="59"/>
      <c r="S204" s="59"/>
      <c r="T204" s="59"/>
    </row>
    <row r="205" spans="1:23" ht="15.75">
      <c r="A205" s="72" t="s">
        <v>728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59"/>
      <c r="L205" s="59"/>
      <c r="M205" s="59"/>
      <c r="N205" s="59"/>
      <c r="O205" s="59"/>
      <c r="P205" s="59"/>
      <c r="Q205" s="59"/>
      <c r="R205" s="59"/>
      <c r="S205" s="59"/>
      <c r="T205" s="59"/>
    </row>
    <row r="206" spans="1:23" ht="6.75" customHeight="1" thickBot="1">
      <c r="A206" s="59"/>
      <c r="B206" s="5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59"/>
      <c r="R206" s="59"/>
      <c r="S206" s="59"/>
      <c r="T206" s="59"/>
    </row>
    <row r="207" spans="1:23" ht="36" customHeight="1" thickBot="1">
      <c r="A207" s="675" t="s">
        <v>347</v>
      </c>
      <c r="B207" s="678" t="s">
        <v>348</v>
      </c>
      <c r="C207" s="679" t="s">
        <v>424</v>
      </c>
      <c r="D207" s="679"/>
      <c r="E207" s="679"/>
      <c r="F207" s="670" t="s">
        <v>243</v>
      </c>
      <c r="G207" s="680"/>
      <c r="H207" s="671"/>
      <c r="I207" s="692" t="s">
        <v>319</v>
      </c>
      <c r="J207" s="693"/>
      <c r="K207" s="670" t="s">
        <v>244</v>
      </c>
      <c r="L207" s="680"/>
      <c r="M207" s="671"/>
      <c r="N207" s="692" t="s">
        <v>319</v>
      </c>
      <c r="O207" s="693"/>
      <c r="P207" s="670" t="s">
        <v>183</v>
      </c>
      <c r="Q207" s="680"/>
      <c r="R207" s="671"/>
      <c r="S207" s="692" t="s">
        <v>319</v>
      </c>
      <c r="T207" s="693"/>
    </row>
    <row r="208" spans="1:23" ht="36" customHeight="1" thickBot="1">
      <c r="A208" s="676"/>
      <c r="B208" s="678"/>
      <c r="C208" s="679"/>
      <c r="D208" s="679"/>
      <c r="E208" s="679"/>
      <c r="F208" s="672"/>
      <c r="G208" s="681"/>
      <c r="H208" s="673"/>
      <c r="I208" s="694"/>
      <c r="J208" s="695"/>
      <c r="K208" s="672"/>
      <c r="L208" s="681"/>
      <c r="M208" s="673"/>
      <c r="N208" s="694"/>
      <c r="O208" s="695"/>
      <c r="P208" s="672"/>
      <c r="Q208" s="681"/>
      <c r="R208" s="673"/>
      <c r="S208" s="694"/>
      <c r="T208" s="695"/>
    </row>
    <row r="209" spans="1:20" ht="19.5" customHeight="1" thickBot="1">
      <c r="A209" s="677"/>
      <c r="B209" s="678"/>
      <c r="C209" s="73">
        <f>C171</f>
        <v>2014</v>
      </c>
      <c r="D209" s="198">
        <f>D171</f>
        <v>2015</v>
      </c>
      <c r="E209" s="199" t="s">
        <v>349</v>
      </c>
      <c r="F209" s="73">
        <f>C209</f>
        <v>2014</v>
      </c>
      <c r="G209" s="198">
        <f>D209</f>
        <v>2015</v>
      </c>
      <c r="H209" s="199" t="s">
        <v>349</v>
      </c>
      <c r="I209" s="73">
        <f>F209</f>
        <v>2014</v>
      </c>
      <c r="J209" s="74">
        <f>G209</f>
        <v>2015</v>
      </c>
      <c r="K209" s="73">
        <f>F209</f>
        <v>2014</v>
      </c>
      <c r="L209" s="198">
        <f>G209</f>
        <v>2015</v>
      </c>
      <c r="M209" s="199" t="s">
        <v>349</v>
      </c>
      <c r="N209" s="73">
        <f>K209</f>
        <v>2014</v>
      </c>
      <c r="O209" s="74">
        <f>L209</f>
        <v>2015</v>
      </c>
      <c r="P209" s="73">
        <f>K209</f>
        <v>2014</v>
      </c>
      <c r="Q209" s="198">
        <f>L209</f>
        <v>2015</v>
      </c>
      <c r="R209" s="199" t="s">
        <v>349</v>
      </c>
      <c r="S209" s="73">
        <f>P209</f>
        <v>2014</v>
      </c>
      <c r="T209" s="74">
        <f>Q209</f>
        <v>2015</v>
      </c>
    </row>
    <row r="210" spans="1:20" ht="21" customHeight="1">
      <c r="A210" s="203">
        <v>1</v>
      </c>
      <c r="B210" s="367" t="s">
        <v>707</v>
      </c>
      <c r="C210" s="159">
        <v>8</v>
      </c>
      <c r="D210" s="187">
        <v>74</v>
      </c>
      <c r="E210" s="185" t="str">
        <f>IF(C210=0,0,IF(D210=0,"-100,0",IF(D210*100/C210&lt;200,ROUND(D210*100/C210-100,1),ROUND(D210/C210,1)&amp;" р")))</f>
        <v>9,3 р</v>
      </c>
      <c r="F210" s="159"/>
      <c r="G210" s="187"/>
      <c r="H210" s="185">
        <f>IF(F210=0,0,IF(G210=0,"-100,0",IF(G210*100/F210&lt;200,ROUND(G210*100/F210-100,1),ROUND(G210/F210,1)&amp;" р")))</f>
        <v>0</v>
      </c>
      <c r="I210" s="60">
        <f t="shared" ref="I210:J212" si="61">IF(C210=0,0,F210*100/C210)</f>
        <v>0</v>
      </c>
      <c r="J210" s="61">
        <f t="shared" si="61"/>
        <v>0</v>
      </c>
      <c r="K210" s="159">
        <v>4</v>
      </c>
      <c r="L210" s="187">
        <v>8</v>
      </c>
      <c r="M210" s="185" t="str">
        <f>IF(K210=0,0,IF(L210=0,"-100,0",IF(L210*100/K210&lt;200,ROUND(L210*100/K210-100,1),ROUND(L210/K210,1)&amp;" р")))</f>
        <v>2 р</v>
      </c>
      <c r="N210" s="62">
        <f t="shared" ref="N210:O212" si="62">IF(C210=0,0,K210*100/C210)</f>
        <v>50</v>
      </c>
      <c r="O210" s="63">
        <f t="shared" si="62"/>
        <v>10.810810810810811</v>
      </c>
      <c r="P210" s="159">
        <v>2</v>
      </c>
      <c r="Q210" s="187">
        <v>8</v>
      </c>
      <c r="R210" s="185" t="str">
        <f>IF(P210=0,0,IF(Q210=0,"-100,0",IF(Q210*100/P210&lt;200,ROUND(Q210*100/P210-100,1),ROUND(Q210/P210,1)&amp;" р")))</f>
        <v>4 р</v>
      </c>
      <c r="S210" s="62">
        <f t="shared" ref="S210:T212" si="63">IF(C210=0,0,P210*100/C210)</f>
        <v>25</v>
      </c>
      <c r="T210" s="63">
        <f t="shared" si="63"/>
        <v>10.810810810810811</v>
      </c>
    </row>
    <row r="211" spans="1:20" ht="21" customHeight="1">
      <c r="A211" s="204">
        <v>2</v>
      </c>
      <c r="B211" s="368" t="s">
        <v>708</v>
      </c>
      <c r="C211" s="160">
        <v>4</v>
      </c>
      <c r="D211" s="188">
        <v>15</v>
      </c>
      <c r="E211" s="186" t="str">
        <f>IF(C211=0,0,IF(D211=0,"-100,0",IF(D211*100/C211&lt;200,ROUND(D211*100/C211-100,1),ROUND(D211/C211,1)&amp;" р")))</f>
        <v>3,8 р</v>
      </c>
      <c r="F211" s="160"/>
      <c r="G211" s="188"/>
      <c r="H211" s="186">
        <f>IF(F211=0,0,IF(G211=0,"-100,0",IF(G211*100/F211&lt;200,ROUND(G211*100/F211-100,1),ROUND(G211/F211,1)&amp;" р")))</f>
        <v>0</v>
      </c>
      <c r="I211" s="64">
        <f t="shared" si="61"/>
        <v>0</v>
      </c>
      <c r="J211" s="65">
        <f t="shared" si="61"/>
        <v>0</v>
      </c>
      <c r="K211" s="160">
        <v>2</v>
      </c>
      <c r="L211" s="188">
        <v>1</v>
      </c>
      <c r="M211" s="186">
        <f>IF(K211=0,0,IF(L211=0,"-100,0",IF(L211*100/K211&lt;200,ROUND(L211*100/K211-100,1),ROUND(L211/K211,1)&amp;" р")))</f>
        <v>-50</v>
      </c>
      <c r="N211" s="64">
        <f t="shared" si="62"/>
        <v>50</v>
      </c>
      <c r="O211" s="65">
        <f t="shared" si="62"/>
        <v>6.666666666666667</v>
      </c>
      <c r="P211" s="160">
        <v>2</v>
      </c>
      <c r="Q211" s="188">
        <v>1</v>
      </c>
      <c r="R211" s="186">
        <f>IF(P211=0,0,IF(Q211=0,"-100,0",IF(Q211*100/P211&lt;200,ROUND(Q211*100/P211-100,1),ROUND(Q211/P211,1)&amp;" р")))</f>
        <v>-50</v>
      </c>
      <c r="S211" s="64">
        <f t="shared" si="63"/>
        <v>50</v>
      </c>
      <c r="T211" s="65">
        <f t="shared" si="63"/>
        <v>6.666666666666667</v>
      </c>
    </row>
    <row r="212" spans="1:20" ht="21" customHeight="1">
      <c r="A212" s="204">
        <v>3</v>
      </c>
      <c r="B212" s="368" t="s">
        <v>709</v>
      </c>
      <c r="C212" s="160">
        <v>6</v>
      </c>
      <c r="D212" s="188">
        <v>71</v>
      </c>
      <c r="E212" s="186" t="str">
        <f>IF(C212=0,0,IF(D212=0,"-100,0",IF(D212*100/C212&lt;200,ROUND(D212*100/C212-100,1),ROUND(D212/C212,1)&amp;" р")))</f>
        <v>11,8 р</v>
      </c>
      <c r="F212" s="160"/>
      <c r="G212" s="188">
        <v>2</v>
      </c>
      <c r="H212" s="186">
        <f>IF(F212=0,0,IF(G212=0,"-100,0",IF(G212*100/F212&lt;200,ROUND(G212*100/F212-100,1),ROUND(G212/F212,1)&amp;" р")))</f>
        <v>0</v>
      </c>
      <c r="I212" s="64">
        <f t="shared" si="61"/>
        <v>0</v>
      </c>
      <c r="J212" s="65">
        <f t="shared" si="61"/>
        <v>2.816901408450704</v>
      </c>
      <c r="K212" s="160">
        <v>3</v>
      </c>
      <c r="L212" s="188">
        <v>10</v>
      </c>
      <c r="M212" s="186" t="str">
        <f>IF(K212=0,0,IF(L212=0,"-100,0",IF(L212*100/K212&lt;200,ROUND(L212*100/K212-100,1),ROUND(L212/K212,1)&amp;" р")))</f>
        <v>3,3 р</v>
      </c>
      <c r="N212" s="64">
        <f t="shared" si="62"/>
        <v>50</v>
      </c>
      <c r="O212" s="65">
        <f t="shared" si="62"/>
        <v>14.084507042253522</v>
      </c>
      <c r="P212" s="160">
        <v>3</v>
      </c>
      <c r="Q212" s="188">
        <v>9</v>
      </c>
      <c r="R212" s="186" t="str">
        <f>IF(P212=0,0,IF(Q212=0,"-100,0",IF(Q212*100/P212&lt;200,ROUND(Q212*100/P212-100,1),ROUND(Q212/P212,1)&amp;" р")))</f>
        <v>3 р</v>
      </c>
      <c r="S212" s="64">
        <f t="shared" si="63"/>
        <v>50</v>
      </c>
      <c r="T212" s="65">
        <f t="shared" si="63"/>
        <v>12.67605633802817</v>
      </c>
    </row>
    <row r="213" spans="1:20" ht="21" customHeight="1">
      <c r="A213" s="204">
        <v>4</v>
      </c>
      <c r="B213" s="368" t="s">
        <v>710</v>
      </c>
      <c r="C213" s="160">
        <v>16</v>
      </c>
      <c r="D213" s="188">
        <v>24</v>
      </c>
      <c r="E213" s="186">
        <f t="shared" ref="E213:E220" si="64">IF(C213=0,0,IF(D213=0,"-100,0",IF(D213*100/C213&lt;200,ROUND(D213*100/C213-100,1),ROUND(D213/C213,1)&amp;" р")))</f>
        <v>50</v>
      </c>
      <c r="F213" s="160"/>
      <c r="G213" s="188"/>
      <c r="H213" s="186">
        <f t="shared" ref="H213:H220" si="65">IF(F213=0,0,IF(G213=0,"-100,0",IF(G213*100/F213&lt;200,ROUND(G213*100/F213-100,1),ROUND(G213/F213,1)&amp;" р")))</f>
        <v>0</v>
      </c>
      <c r="I213" s="64">
        <f t="shared" ref="I213:I220" si="66">IF(C213=0,0,F213*100/C213)</f>
        <v>0</v>
      </c>
      <c r="J213" s="65">
        <f t="shared" ref="J213:J220" si="67">IF(D213=0,0,G213*100/D213)</f>
        <v>0</v>
      </c>
      <c r="K213" s="160">
        <v>7</v>
      </c>
      <c r="L213" s="188">
        <v>14</v>
      </c>
      <c r="M213" s="186" t="str">
        <f t="shared" ref="M213:M220" si="68">IF(K213=0,0,IF(L213=0,"-100,0",IF(L213*100/K213&lt;200,ROUND(L213*100/K213-100,1),ROUND(L213/K213,1)&amp;" р")))</f>
        <v>2 р</v>
      </c>
      <c r="N213" s="64">
        <f t="shared" ref="N213:N220" si="69">IF(C213=0,0,K213*100/C213)</f>
        <v>43.75</v>
      </c>
      <c r="O213" s="65">
        <f t="shared" ref="O213:O220" si="70">IF(D213=0,0,L213*100/D213)</f>
        <v>58.333333333333336</v>
      </c>
      <c r="P213" s="160">
        <v>4</v>
      </c>
      <c r="Q213" s="188">
        <v>13</v>
      </c>
      <c r="R213" s="186" t="str">
        <f t="shared" ref="R213:R220" si="71">IF(P213=0,0,IF(Q213=0,"-100,0",IF(Q213*100/P213&lt;200,ROUND(Q213*100/P213-100,1),ROUND(Q213/P213,1)&amp;" р")))</f>
        <v>3,3 р</v>
      </c>
      <c r="S213" s="64">
        <f t="shared" ref="S213:S220" si="72">IF(C213=0,0,P213*100/C213)</f>
        <v>25</v>
      </c>
      <c r="T213" s="65">
        <f t="shared" ref="T213:T220" si="73">IF(D213=0,0,Q213*100/D213)</f>
        <v>54.166666666666664</v>
      </c>
    </row>
    <row r="214" spans="1:20" ht="21" customHeight="1">
      <c r="A214" s="204">
        <v>5</v>
      </c>
      <c r="B214" s="368" t="s">
        <v>711</v>
      </c>
      <c r="C214" s="160">
        <v>7</v>
      </c>
      <c r="D214" s="188">
        <v>22</v>
      </c>
      <c r="E214" s="186" t="str">
        <f t="shared" si="64"/>
        <v>3,1 р</v>
      </c>
      <c r="F214" s="160"/>
      <c r="G214" s="188">
        <v>1</v>
      </c>
      <c r="H214" s="186">
        <f t="shared" si="65"/>
        <v>0</v>
      </c>
      <c r="I214" s="64">
        <f t="shared" si="66"/>
        <v>0</v>
      </c>
      <c r="J214" s="65">
        <f t="shared" si="67"/>
        <v>4.5454545454545459</v>
      </c>
      <c r="K214" s="160">
        <v>5</v>
      </c>
      <c r="L214" s="188">
        <v>3</v>
      </c>
      <c r="M214" s="186">
        <f t="shared" si="68"/>
        <v>-40</v>
      </c>
      <c r="N214" s="64">
        <f t="shared" si="69"/>
        <v>71.428571428571431</v>
      </c>
      <c r="O214" s="65">
        <f t="shared" si="70"/>
        <v>13.636363636363637</v>
      </c>
      <c r="P214" s="160">
        <v>4</v>
      </c>
      <c r="Q214" s="188">
        <v>3</v>
      </c>
      <c r="R214" s="186">
        <f t="shared" si="71"/>
        <v>-25</v>
      </c>
      <c r="S214" s="64">
        <f t="shared" si="72"/>
        <v>57.142857142857146</v>
      </c>
      <c r="T214" s="65">
        <f t="shared" si="73"/>
        <v>13.636363636363637</v>
      </c>
    </row>
    <row r="215" spans="1:20" ht="21" customHeight="1">
      <c r="A215" s="204">
        <v>6</v>
      </c>
      <c r="B215" s="368" t="s">
        <v>712</v>
      </c>
      <c r="C215" s="160">
        <v>3</v>
      </c>
      <c r="D215" s="188">
        <v>12</v>
      </c>
      <c r="E215" s="186" t="str">
        <f t="shared" si="64"/>
        <v>4 р</v>
      </c>
      <c r="F215" s="160"/>
      <c r="G215" s="188"/>
      <c r="H215" s="186">
        <f t="shared" si="65"/>
        <v>0</v>
      </c>
      <c r="I215" s="64">
        <f t="shared" si="66"/>
        <v>0</v>
      </c>
      <c r="J215" s="65">
        <f t="shared" si="67"/>
        <v>0</v>
      </c>
      <c r="K215" s="160">
        <v>2</v>
      </c>
      <c r="L215" s="188"/>
      <c r="M215" s="186" t="str">
        <f t="shared" si="68"/>
        <v>-100,0</v>
      </c>
      <c r="N215" s="64">
        <f t="shared" si="69"/>
        <v>66.666666666666671</v>
      </c>
      <c r="O215" s="65">
        <f t="shared" si="70"/>
        <v>0</v>
      </c>
      <c r="P215" s="160">
        <v>2</v>
      </c>
      <c r="Q215" s="188"/>
      <c r="R215" s="186" t="str">
        <f t="shared" si="71"/>
        <v>-100,0</v>
      </c>
      <c r="S215" s="64">
        <f t="shared" si="72"/>
        <v>66.666666666666671</v>
      </c>
      <c r="T215" s="65">
        <f t="shared" si="73"/>
        <v>0</v>
      </c>
    </row>
    <row r="216" spans="1:20" ht="21" customHeight="1">
      <c r="A216" s="204">
        <v>7</v>
      </c>
      <c r="B216" s="368" t="s">
        <v>713</v>
      </c>
      <c r="C216" s="160">
        <v>4</v>
      </c>
      <c r="D216" s="188">
        <v>6</v>
      </c>
      <c r="E216" s="186">
        <f t="shared" si="64"/>
        <v>50</v>
      </c>
      <c r="F216" s="160">
        <v>1</v>
      </c>
      <c r="G216" s="188"/>
      <c r="H216" s="186" t="str">
        <f t="shared" si="65"/>
        <v>-100,0</v>
      </c>
      <c r="I216" s="64">
        <f t="shared" si="66"/>
        <v>25</v>
      </c>
      <c r="J216" s="65">
        <f t="shared" si="67"/>
        <v>0</v>
      </c>
      <c r="K216" s="160">
        <v>1</v>
      </c>
      <c r="L216" s="188">
        <v>1</v>
      </c>
      <c r="M216" s="186">
        <f t="shared" si="68"/>
        <v>0</v>
      </c>
      <c r="N216" s="64">
        <f t="shared" si="69"/>
        <v>25</v>
      </c>
      <c r="O216" s="65">
        <f t="shared" si="70"/>
        <v>16.666666666666668</v>
      </c>
      <c r="P216" s="160">
        <v>1</v>
      </c>
      <c r="Q216" s="188">
        <v>1</v>
      </c>
      <c r="R216" s="186">
        <f t="shared" si="71"/>
        <v>0</v>
      </c>
      <c r="S216" s="64">
        <f t="shared" si="72"/>
        <v>25</v>
      </c>
      <c r="T216" s="65">
        <f t="shared" si="73"/>
        <v>16.666666666666668</v>
      </c>
    </row>
    <row r="217" spans="1:20" ht="21" customHeight="1">
      <c r="A217" s="204">
        <v>8</v>
      </c>
      <c r="B217" s="368" t="s">
        <v>714</v>
      </c>
      <c r="C217" s="160">
        <v>6</v>
      </c>
      <c r="D217" s="188">
        <v>29</v>
      </c>
      <c r="E217" s="186" t="str">
        <f t="shared" si="64"/>
        <v>4,8 р</v>
      </c>
      <c r="F217" s="160">
        <v>1</v>
      </c>
      <c r="G217" s="188">
        <v>1</v>
      </c>
      <c r="H217" s="186">
        <f t="shared" si="65"/>
        <v>0</v>
      </c>
      <c r="I217" s="64">
        <f t="shared" si="66"/>
        <v>16.666666666666668</v>
      </c>
      <c r="J217" s="65">
        <f t="shared" si="67"/>
        <v>3.4482758620689653</v>
      </c>
      <c r="K217" s="160">
        <v>3</v>
      </c>
      <c r="L217" s="188">
        <v>14</v>
      </c>
      <c r="M217" s="186" t="str">
        <f t="shared" si="68"/>
        <v>4,7 р</v>
      </c>
      <c r="N217" s="64">
        <f t="shared" si="69"/>
        <v>50</v>
      </c>
      <c r="O217" s="65">
        <f t="shared" si="70"/>
        <v>48.275862068965516</v>
      </c>
      <c r="P217" s="160">
        <v>3</v>
      </c>
      <c r="Q217" s="188">
        <v>13</v>
      </c>
      <c r="R217" s="186" t="str">
        <f t="shared" si="71"/>
        <v>4,3 р</v>
      </c>
      <c r="S217" s="64">
        <f t="shared" si="72"/>
        <v>50</v>
      </c>
      <c r="T217" s="65">
        <f t="shared" si="73"/>
        <v>44.827586206896555</v>
      </c>
    </row>
    <row r="218" spans="1:20" ht="21" customHeight="1">
      <c r="A218" s="204">
        <v>9</v>
      </c>
      <c r="B218" s="368" t="s">
        <v>715</v>
      </c>
      <c r="C218" s="160">
        <v>11</v>
      </c>
      <c r="D218" s="188">
        <v>71</v>
      </c>
      <c r="E218" s="186" t="str">
        <f t="shared" si="64"/>
        <v>6,5 р</v>
      </c>
      <c r="F218" s="160"/>
      <c r="G218" s="188"/>
      <c r="H218" s="186">
        <f t="shared" si="65"/>
        <v>0</v>
      </c>
      <c r="I218" s="64">
        <f t="shared" si="66"/>
        <v>0</v>
      </c>
      <c r="J218" s="65">
        <f t="shared" si="67"/>
        <v>0</v>
      </c>
      <c r="K218" s="160">
        <v>6</v>
      </c>
      <c r="L218" s="188">
        <v>24</v>
      </c>
      <c r="M218" s="186" t="str">
        <f t="shared" si="68"/>
        <v>4 р</v>
      </c>
      <c r="N218" s="64">
        <f t="shared" si="69"/>
        <v>54.545454545454547</v>
      </c>
      <c r="O218" s="65">
        <f t="shared" si="70"/>
        <v>33.802816901408448</v>
      </c>
      <c r="P218" s="160">
        <v>6</v>
      </c>
      <c r="Q218" s="188">
        <v>24</v>
      </c>
      <c r="R218" s="186" t="str">
        <f t="shared" si="71"/>
        <v>4 р</v>
      </c>
      <c r="S218" s="64">
        <f t="shared" si="72"/>
        <v>54.545454545454547</v>
      </c>
      <c r="T218" s="65">
        <f t="shared" si="73"/>
        <v>33.802816901408448</v>
      </c>
    </row>
    <row r="219" spans="1:20" ht="21" customHeight="1">
      <c r="A219" s="204">
        <v>10</v>
      </c>
      <c r="B219" s="368" t="s">
        <v>716</v>
      </c>
      <c r="C219" s="160">
        <v>1</v>
      </c>
      <c r="D219" s="188">
        <v>21</v>
      </c>
      <c r="E219" s="186" t="str">
        <f t="shared" si="64"/>
        <v>21 р</v>
      </c>
      <c r="F219" s="160"/>
      <c r="G219" s="188"/>
      <c r="H219" s="186">
        <f t="shared" si="65"/>
        <v>0</v>
      </c>
      <c r="I219" s="64">
        <f t="shared" si="66"/>
        <v>0</v>
      </c>
      <c r="J219" s="65">
        <f t="shared" si="67"/>
        <v>0</v>
      </c>
      <c r="K219" s="160">
        <v>1</v>
      </c>
      <c r="L219" s="188">
        <v>2</v>
      </c>
      <c r="M219" s="186" t="str">
        <f t="shared" si="68"/>
        <v>2 р</v>
      </c>
      <c r="N219" s="64">
        <f t="shared" si="69"/>
        <v>100</v>
      </c>
      <c r="O219" s="65">
        <f t="shared" si="70"/>
        <v>9.5238095238095237</v>
      </c>
      <c r="P219" s="160">
        <v>1</v>
      </c>
      <c r="Q219" s="188">
        <v>2</v>
      </c>
      <c r="R219" s="186" t="str">
        <f t="shared" si="71"/>
        <v>2 р</v>
      </c>
      <c r="S219" s="64">
        <f t="shared" si="72"/>
        <v>100</v>
      </c>
      <c r="T219" s="65">
        <f t="shared" si="73"/>
        <v>9.5238095238095237</v>
      </c>
    </row>
    <row r="220" spans="1:20" ht="21" customHeight="1">
      <c r="A220" s="204">
        <v>11</v>
      </c>
      <c r="B220" s="368" t="s">
        <v>717</v>
      </c>
      <c r="C220" s="160">
        <v>1</v>
      </c>
      <c r="D220" s="188">
        <v>10</v>
      </c>
      <c r="E220" s="186" t="str">
        <f t="shared" si="64"/>
        <v>10 р</v>
      </c>
      <c r="F220" s="160"/>
      <c r="G220" s="188"/>
      <c r="H220" s="186">
        <f t="shared" si="65"/>
        <v>0</v>
      </c>
      <c r="I220" s="64">
        <f t="shared" si="66"/>
        <v>0</v>
      </c>
      <c r="J220" s="65">
        <f t="shared" si="67"/>
        <v>0</v>
      </c>
      <c r="K220" s="160">
        <v>1</v>
      </c>
      <c r="L220" s="188">
        <v>1</v>
      </c>
      <c r="M220" s="186">
        <f t="shared" si="68"/>
        <v>0</v>
      </c>
      <c r="N220" s="64">
        <f t="shared" si="69"/>
        <v>100</v>
      </c>
      <c r="O220" s="65">
        <f t="shared" si="70"/>
        <v>10</v>
      </c>
      <c r="P220" s="160">
        <v>1</v>
      </c>
      <c r="Q220" s="188">
        <v>1</v>
      </c>
      <c r="R220" s="186">
        <f t="shared" si="71"/>
        <v>0</v>
      </c>
      <c r="S220" s="64">
        <f t="shared" si="72"/>
        <v>100</v>
      </c>
      <c r="T220" s="65">
        <f t="shared" si="73"/>
        <v>10</v>
      </c>
    </row>
    <row r="221" spans="1:20" ht="21" customHeight="1" thickBot="1">
      <c r="A221" s="204">
        <v>12</v>
      </c>
      <c r="B221" s="365" t="s">
        <v>262</v>
      </c>
      <c r="C221" s="160">
        <v>2</v>
      </c>
      <c r="D221" s="188">
        <v>1</v>
      </c>
      <c r="E221" s="186">
        <f>IF(C221=0,0,IF(D221=0,"-100,0",IF(D221*100/C221&lt;200,ROUND(D221*100/C221-100,1),ROUND(D221/C221,1)&amp;" р")))</f>
        <v>-50</v>
      </c>
      <c r="F221" s="160"/>
      <c r="G221" s="188"/>
      <c r="H221" s="186">
        <f>IF(F221=0,0,IF(G221=0,"-100,0",IF(G221*100/F221&lt;200,ROUND(G221*100/F221-100,1),ROUND(G221/F221,1)&amp;" р")))</f>
        <v>0</v>
      </c>
      <c r="I221" s="64">
        <f>IF(C221=0,0,F221*100/C221)</f>
        <v>0</v>
      </c>
      <c r="J221" s="65">
        <f>IF(D221=0,0,G221*100/D221)</f>
        <v>0</v>
      </c>
      <c r="K221" s="160">
        <v>1</v>
      </c>
      <c r="L221" s="188"/>
      <c r="M221" s="186" t="str">
        <f>IF(K221=0,0,IF(L221=0,"-100,0",IF(L221*100/K221&lt;200,ROUND(L221*100/K221-100,1),ROUND(L221/K221,1)&amp;" р")))</f>
        <v>-100,0</v>
      </c>
      <c r="N221" s="64">
        <f>IF(C221=0,0,K221*100/C221)</f>
        <v>50</v>
      </c>
      <c r="O221" s="65">
        <f>IF(D221=0,0,L221*100/D221)</f>
        <v>0</v>
      </c>
      <c r="P221" s="160">
        <v>1</v>
      </c>
      <c r="Q221" s="188"/>
      <c r="R221" s="186" t="str">
        <f>IF(P221=0,0,IF(Q221=0,"-100,0",IF(Q221*100/P221&lt;200,ROUND(Q221*100/P221-100,1),ROUND(Q221/P221,1)&amp;" р")))</f>
        <v>-100,0</v>
      </c>
      <c r="S221" s="64">
        <f>IF(C221=0,0,P221*100/C221)</f>
        <v>50</v>
      </c>
      <c r="T221" s="65">
        <f>IF(D221=0,0,Q221*100/D221)</f>
        <v>0</v>
      </c>
    </row>
    <row r="222" spans="1:20" ht="21" customHeight="1" thickBot="1">
      <c r="A222" s="205">
        <v>13</v>
      </c>
      <c r="B222" s="366" t="s">
        <v>692</v>
      </c>
      <c r="C222" s="189">
        <v>69</v>
      </c>
      <c r="D222" s="190">
        <v>356</v>
      </c>
      <c r="E222" s="56" t="str">
        <f>IF(C222=0,0,IF(D222=0,"-100,0",IF(D222*100/C222&lt;200,ROUND(D222*100/C222-100,1),ROUND(D222/C222,1)&amp;" р")))</f>
        <v>5,2 р</v>
      </c>
      <c r="F222" s="189">
        <v>2</v>
      </c>
      <c r="G222" s="190">
        <v>4</v>
      </c>
      <c r="H222" s="56" t="str">
        <f>IF(F222=0,0,IF(G222=0,"-100,0",IF(G222*100/F222&lt;200,ROUND(G222*100/F222-100,1),ROUND(G222/F222,1)&amp;" р")))</f>
        <v>2 р</v>
      </c>
      <c r="I222" s="57">
        <f>IF(C222=0,0,F222*100/C222)</f>
        <v>2.8985507246376812</v>
      </c>
      <c r="J222" s="58">
        <f>IF(D222=0,0,G222*100/D222)</f>
        <v>1.1235955056179776</v>
      </c>
      <c r="K222" s="189">
        <v>36</v>
      </c>
      <c r="L222" s="190">
        <v>78</v>
      </c>
      <c r="M222" s="56" t="str">
        <f>IF(K222=0,0,IF(L222=0,"-100,0",IF(L222*100/K222&lt;200,ROUND(L222*100/K222-100,1),ROUND(L222/K222,1)&amp;" р")))</f>
        <v>2,2 р</v>
      </c>
      <c r="N222" s="57">
        <f>IF(C222=0,0,K222*100/C222)</f>
        <v>52.173913043478258</v>
      </c>
      <c r="O222" s="58">
        <f>IF(D222=0,0,L222*100/D222)</f>
        <v>21.910112359550563</v>
      </c>
      <c r="P222" s="189">
        <v>30</v>
      </c>
      <c r="Q222" s="190">
        <v>75</v>
      </c>
      <c r="R222" s="56" t="str">
        <f>IF(P222=0,0,IF(Q222=0,"-100,0",IF(Q222*100/P222&lt;200,ROUND(Q222*100/P222-100,1),ROUND(Q222/P222,1)&amp;" р")))</f>
        <v>2,5 р</v>
      </c>
      <c r="S222" s="57">
        <f>IF(C222=0,0,P222*100/C222)</f>
        <v>43.478260869565219</v>
      </c>
      <c r="T222" s="58">
        <f>IF(D222=0,0,Q222*100/D222)</f>
        <v>21.067415730337078</v>
      </c>
    </row>
    <row r="223" spans="1:20" ht="6" customHeight="1">
      <c r="A223" s="67"/>
      <c r="B223" s="68"/>
      <c r="C223" s="69"/>
      <c r="D223" s="69"/>
      <c r="E223" s="70"/>
      <c r="F223" s="69"/>
      <c r="G223" s="69"/>
      <c r="H223" s="70"/>
      <c r="I223" s="71"/>
      <c r="J223" s="71"/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1:20" ht="16.5" customHeight="1">
      <c r="A224" s="72" t="s">
        <v>729</v>
      </c>
      <c r="B224" s="68"/>
      <c r="C224" s="69"/>
      <c r="D224" s="69"/>
      <c r="E224" s="70"/>
      <c r="F224" s="69"/>
      <c r="G224" s="69"/>
      <c r="H224" s="70"/>
      <c r="I224" s="71"/>
      <c r="J224" s="71"/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1:20" ht="5.25" customHeight="1" thickBot="1">
      <c r="A225" s="59"/>
      <c r="B225" s="5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59"/>
      <c r="R225" s="59"/>
      <c r="S225" s="59"/>
      <c r="T225" s="59"/>
    </row>
    <row r="226" spans="1:20" ht="31.5" customHeight="1" thickBot="1">
      <c r="A226" s="675" t="s">
        <v>347</v>
      </c>
      <c r="B226" s="678" t="s">
        <v>348</v>
      </c>
      <c r="C226" s="679" t="s">
        <v>232</v>
      </c>
      <c r="D226" s="679"/>
      <c r="E226" s="679"/>
      <c r="F226" s="710" t="s">
        <v>199</v>
      </c>
      <c r="G226" s="710"/>
      <c r="H226" s="710"/>
      <c r="I226" s="702" t="s">
        <v>184</v>
      </c>
      <c r="J226" s="703"/>
      <c r="K226" s="703"/>
      <c r="L226" s="703"/>
      <c r="M226" s="703"/>
      <c r="N226" s="704"/>
      <c r="O226" s="679" t="s">
        <v>456</v>
      </c>
      <c r="P226" s="679"/>
      <c r="Q226" s="679"/>
      <c r="R226" s="1"/>
      <c r="S226" s="1"/>
      <c r="T226" s="1"/>
    </row>
    <row r="227" spans="1:20" ht="45" customHeight="1" thickBot="1">
      <c r="A227" s="676"/>
      <c r="B227" s="678"/>
      <c r="C227" s="679"/>
      <c r="D227" s="679"/>
      <c r="E227" s="679"/>
      <c r="F227" s="711" t="s">
        <v>452</v>
      </c>
      <c r="G227" s="711"/>
      <c r="H227" s="711"/>
      <c r="I227" s="696" t="s">
        <v>453</v>
      </c>
      <c r="J227" s="696"/>
      <c r="K227" s="696"/>
      <c r="L227" s="696" t="s">
        <v>454</v>
      </c>
      <c r="M227" s="696"/>
      <c r="N227" s="696"/>
      <c r="O227" s="679"/>
      <c r="P227" s="679"/>
      <c r="Q227" s="679"/>
      <c r="R227" s="1"/>
      <c r="S227" s="1"/>
      <c r="T227" s="1"/>
    </row>
    <row r="228" spans="1:20" ht="16.5" thickBot="1">
      <c r="A228" s="677"/>
      <c r="B228" s="678"/>
      <c r="C228" s="73">
        <f>C209</f>
        <v>2014</v>
      </c>
      <c r="D228" s="198">
        <f>D209</f>
        <v>2015</v>
      </c>
      <c r="E228" s="199" t="s">
        <v>349</v>
      </c>
      <c r="F228" s="73">
        <f>C228</f>
        <v>2014</v>
      </c>
      <c r="G228" s="198">
        <f>D228</f>
        <v>2015</v>
      </c>
      <c r="H228" s="199" t="s">
        <v>349</v>
      </c>
      <c r="I228" s="73">
        <f>F228</f>
        <v>2014</v>
      </c>
      <c r="J228" s="198">
        <f>G228</f>
        <v>2015</v>
      </c>
      <c r="K228" s="199" t="s">
        <v>349</v>
      </c>
      <c r="L228" s="73">
        <f>I228</f>
        <v>2014</v>
      </c>
      <c r="M228" s="198">
        <f>J228</f>
        <v>2015</v>
      </c>
      <c r="N228" s="199" t="s">
        <v>349</v>
      </c>
      <c r="O228" s="73">
        <f>L228</f>
        <v>2014</v>
      </c>
      <c r="P228" s="198">
        <f>M228</f>
        <v>2015</v>
      </c>
      <c r="Q228" s="199" t="s">
        <v>349</v>
      </c>
      <c r="R228" s="1"/>
      <c r="S228" s="1"/>
      <c r="T228" s="1"/>
    </row>
    <row r="229" spans="1:20" ht="21" customHeight="1">
      <c r="A229" s="203">
        <v>1</v>
      </c>
      <c r="B229" s="367" t="s">
        <v>707</v>
      </c>
      <c r="C229" s="159">
        <v>7</v>
      </c>
      <c r="D229" s="187">
        <v>57</v>
      </c>
      <c r="E229" s="185" t="str">
        <f>IF(C229=0,0,IF(D229=0,"-100,0",IF(D229*100/C229&lt;200,ROUND(D229*100/C229-100,1),ROUND(D229/C229,1)&amp;" р")))</f>
        <v>8,1 р</v>
      </c>
      <c r="F229" s="159"/>
      <c r="G229" s="187">
        <v>3</v>
      </c>
      <c r="H229" s="185">
        <f>IF(F229=0,0,IF(G229=0,"-100,0",IF(G229*100/F229&lt;200,ROUND(G229*100/F229-100,1),ROUND(G229/F229,1)&amp;" р")))</f>
        <v>0</v>
      </c>
      <c r="I229" s="159"/>
      <c r="J229" s="187"/>
      <c r="K229" s="185">
        <f>IF(I229=0,0,IF(J229=0,"-100,0",IF(J229*100/I229&lt;200,ROUND(J229*100/I229-100,1),ROUND(J229/I229,1)&amp;" р")))</f>
        <v>0</v>
      </c>
      <c r="L229" s="159"/>
      <c r="M229" s="187"/>
      <c r="N229" s="185">
        <f>IF(L229=0,0,IF(M229=0,"-100,0",IF(M229*100/L229&lt;200,ROUND(M229*100/L229-100,1),ROUND(M229/L229,1)&amp;" р")))</f>
        <v>0</v>
      </c>
      <c r="O229" s="159"/>
      <c r="P229" s="187"/>
      <c r="Q229" s="185">
        <f>IF(O229=0,0,IF(P229=0,"-100,0",IF(P229*100/O229&lt;200,ROUND(P229*100/O229-100,1),ROUND(P229/O229,1)&amp;" р")))</f>
        <v>0</v>
      </c>
      <c r="R229" s="1"/>
      <c r="S229" s="1"/>
      <c r="T229" s="1"/>
    </row>
    <row r="230" spans="1:20" ht="21" customHeight="1">
      <c r="A230" s="204">
        <v>2</v>
      </c>
      <c r="B230" s="368" t="s">
        <v>708</v>
      </c>
      <c r="C230" s="160">
        <v>7</v>
      </c>
      <c r="D230" s="188">
        <v>20</v>
      </c>
      <c r="E230" s="186" t="str">
        <f>IF(C230=0,0,IF(D230=0,"-100,0",IF(D230*100/C230&lt;200,ROUND(D230*100/C230-100,1),ROUND(D230/C230,1)&amp;" р")))</f>
        <v>2,9 р</v>
      </c>
      <c r="F230" s="160"/>
      <c r="G230" s="188">
        <v>1</v>
      </c>
      <c r="H230" s="186">
        <f>IF(F230=0,0,IF(G230=0,"-100,0",IF(G230*100/F230&lt;200,ROUND(G230*100/F230-100,1),ROUND(G230/F230,1)&amp;" р")))</f>
        <v>0</v>
      </c>
      <c r="I230" s="160"/>
      <c r="J230" s="188"/>
      <c r="K230" s="186">
        <f>IF(I230=0,0,IF(J230=0,"-100,0",IF(J230*100/I230&lt;200,ROUND(J230*100/I230-100,1),ROUND(J230/I230,1)&amp;" р")))</f>
        <v>0</v>
      </c>
      <c r="L230" s="160"/>
      <c r="M230" s="188"/>
      <c r="N230" s="186">
        <f>IF(L230=0,0,IF(M230=0,"-100,0",IF(M230*100/L230&lt;200,ROUND(M230*100/L230-100,1),ROUND(M230/L230,1)&amp;" р")))</f>
        <v>0</v>
      </c>
      <c r="O230" s="160"/>
      <c r="P230" s="188">
        <v>1</v>
      </c>
      <c r="Q230" s="186">
        <f>IF(O230=0,0,IF(P230=0,"-100,0",IF(P230*100/O230&lt;200,ROUND(P230*100/O230-100,1),ROUND(P230/O230,1)&amp;" р")))</f>
        <v>0</v>
      </c>
      <c r="R230" s="1"/>
      <c r="S230" s="1"/>
      <c r="T230" s="1"/>
    </row>
    <row r="231" spans="1:20" ht="21" customHeight="1">
      <c r="A231" s="204">
        <v>3</v>
      </c>
      <c r="B231" s="368" t="s">
        <v>709</v>
      </c>
      <c r="C231" s="160">
        <v>3</v>
      </c>
      <c r="D231" s="188">
        <v>62</v>
      </c>
      <c r="E231" s="186" t="str">
        <f>IF(C231=0,0,IF(D231=0,"-100,0",IF(D231*100/C231&lt;200,ROUND(D231*100/C231-100,1),ROUND(D231/C231,1)&amp;" р")))</f>
        <v>20,7 р</v>
      </c>
      <c r="F231" s="160"/>
      <c r="G231" s="188">
        <v>8</v>
      </c>
      <c r="H231" s="186">
        <f>IF(F231=0,0,IF(G231=0,"-100,0",IF(G231*100/F231&lt;200,ROUND(G231*100/F231-100,1),ROUND(G231/F231,1)&amp;" р")))</f>
        <v>0</v>
      </c>
      <c r="I231" s="160"/>
      <c r="J231" s="188">
        <v>1</v>
      </c>
      <c r="K231" s="186">
        <f>IF(I231=0,0,IF(J231=0,"-100,0",IF(J231*100/I231&lt;200,ROUND(J231*100/I231-100,1),ROUND(J231/I231,1)&amp;" р")))</f>
        <v>0</v>
      </c>
      <c r="L231" s="160"/>
      <c r="M231" s="188"/>
      <c r="N231" s="186">
        <f>IF(L231=0,0,IF(M231=0,"-100,0",IF(M231*100/L231&lt;200,ROUND(M231*100/L231-100,1),ROUND(M231/L231,1)&amp;" р")))</f>
        <v>0</v>
      </c>
      <c r="O231" s="160"/>
      <c r="P231" s="188"/>
      <c r="Q231" s="186">
        <f>IF(O231=0,0,IF(P231=0,"-100,0",IF(P231*100/O231&lt;200,ROUND(P231*100/O231-100,1),ROUND(P231/O231,1)&amp;" р")))</f>
        <v>0</v>
      </c>
      <c r="R231" s="1"/>
      <c r="S231" s="1"/>
      <c r="T231" s="1"/>
    </row>
    <row r="232" spans="1:20" ht="21" customHeight="1">
      <c r="A232" s="204">
        <v>4</v>
      </c>
      <c r="B232" s="368" t="s">
        <v>710</v>
      </c>
      <c r="C232" s="160">
        <v>14</v>
      </c>
      <c r="D232" s="188">
        <v>47</v>
      </c>
      <c r="E232" s="186" t="str">
        <f t="shared" ref="E232:E239" si="74">IF(C232=0,0,IF(D232=0,"-100,0",IF(D232*100/C232&lt;200,ROUND(D232*100/C232-100,1),ROUND(D232/C232,1)&amp;" р")))</f>
        <v>3,4 р</v>
      </c>
      <c r="F232" s="160">
        <v>2</v>
      </c>
      <c r="G232" s="188">
        <v>4</v>
      </c>
      <c r="H232" s="186" t="str">
        <f t="shared" ref="H232:H239" si="75">IF(F232=0,0,IF(G232=0,"-100,0",IF(G232*100/F232&lt;200,ROUND(G232*100/F232-100,1),ROUND(G232/F232,1)&amp;" р")))</f>
        <v>2 р</v>
      </c>
      <c r="I232" s="160"/>
      <c r="J232" s="188">
        <v>2</v>
      </c>
      <c r="K232" s="186">
        <f t="shared" ref="K232:K239" si="76">IF(I232=0,0,IF(J232=0,"-100,0",IF(J232*100/I232&lt;200,ROUND(J232*100/I232-100,1),ROUND(J232/I232,1)&amp;" р")))</f>
        <v>0</v>
      </c>
      <c r="L232" s="160"/>
      <c r="M232" s="188"/>
      <c r="N232" s="186">
        <f t="shared" ref="N232:N239" si="77">IF(L232=0,0,IF(M232=0,"-100,0",IF(M232*100/L232&lt;200,ROUND(M232*100/L232-100,1),ROUND(M232/L232,1)&amp;" р")))</f>
        <v>0</v>
      </c>
      <c r="O232" s="160"/>
      <c r="P232" s="188"/>
      <c r="Q232" s="186">
        <f t="shared" ref="Q232:Q239" si="78">IF(O232=0,0,IF(P232=0,"-100,0",IF(P232*100/O232&lt;200,ROUND(P232*100/O232-100,1),ROUND(P232/O232,1)&amp;" р")))</f>
        <v>0</v>
      </c>
      <c r="R232" s="1"/>
      <c r="S232" s="1"/>
      <c r="T232" s="1"/>
    </row>
    <row r="233" spans="1:20" ht="21" customHeight="1">
      <c r="A233" s="204">
        <v>5</v>
      </c>
      <c r="B233" s="368" t="s">
        <v>711</v>
      </c>
      <c r="C233" s="160">
        <v>4</v>
      </c>
      <c r="D233" s="188">
        <v>24</v>
      </c>
      <c r="E233" s="186" t="str">
        <f t="shared" si="74"/>
        <v>6 р</v>
      </c>
      <c r="F233" s="160"/>
      <c r="G233" s="188">
        <v>3</v>
      </c>
      <c r="H233" s="186">
        <f t="shared" si="75"/>
        <v>0</v>
      </c>
      <c r="I233" s="160"/>
      <c r="J233" s="188"/>
      <c r="K233" s="186">
        <f t="shared" si="76"/>
        <v>0</v>
      </c>
      <c r="L233" s="160"/>
      <c r="M233" s="188"/>
      <c r="N233" s="186">
        <f t="shared" si="77"/>
        <v>0</v>
      </c>
      <c r="O233" s="160"/>
      <c r="P233" s="188"/>
      <c r="Q233" s="186">
        <f t="shared" si="78"/>
        <v>0</v>
      </c>
      <c r="R233" s="1"/>
      <c r="S233" s="1"/>
      <c r="T233" s="1"/>
    </row>
    <row r="234" spans="1:20" ht="21" customHeight="1">
      <c r="A234" s="204">
        <v>6</v>
      </c>
      <c r="B234" s="368" t="s">
        <v>712</v>
      </c>
      <c r="C234" s="160">
        <v>1</v>
      </c>
      <c r="D234" s="188">
        <v>31</v>
      </c>
      <c r="E234" s="186" t="str">
        <f t="shared" si="74"/>
        <v>31 р</v>
      </c>
      <c r="F234" s="160"/>
      <c r="G234" s="188">
        <v>3</v>
      </c>
      <c r="H234" s="186">
        <f t="shared" si="75"/>
        <v>0</v>
      </c>
      <c r="I234" s="160"/>
      <c r="J234" s="188">
        <v>1</v>
      </c>
      <c r="K234" s="186">
        <f t="shared" si="76"/>
        <v>0</v>
      </c>
      <c r="L234" s="160"/>
      <c r="M234" s="188"/>
      <c r="N234" s="186">
        <f t="shared" si="77"/>
        <v>0</v>
      </c>
      <c r="O234" s="160"/>
      <c r="P234" s="188">
        <v>1</v>
      </c>
      <c r="Q234" s="186">
        <f t="shared" si="78"/>
        <v>0</v>
      </c>
      <c r="R234" s="1"/>
      <c r="S234" s="1"/>
      <c r="T234" s="1"/>
    </row>
    <row r="235" spans="1:20" ht="21" customHeight="1">
      <c r="A235" s="204">
        <v>7</v>
      </c>
      <c r="B235" s="368" t="s">
        <v>713</v>
      </c>
      <c r="C235" s="160">
        <v>5</v>
      </c>
      <c r="D235" s="188">
        <v>15</v>
      </c>
      <c r="E235" s="186" t="str">
        <f t="shared" si="74"/>
        <v>3 р</v>
      </c>
      <c r="F235" s="160"/>
      <c r="G235" s="188">
        <v>1</v>
      </c>
      <c r="H235" s="186">
        <f t="shared" si="75"/>
        <v>0</v>
      </c>
      <c r="I235" s="160"/>
      <c r="J235" s="188"/>
      <c r="K235" s="186">
        <f t="shared" si="76"/>
        <v>0</v>
      </c>
      <c r="L235" s="160"/>
      <c r="M235" s="188"/>
      <c r="N235" s="186">
        <f t="shared" si="77"/>
        <v>0</v>
      </c>
      <c r="O235" s="160"/>
      <c r="P235" s="188"/>
      <c r="Q235" s="186">
        <f t="shared" si="78"/>
        <v>0</v>
      </c>
      <c r="R235" s="1"/>
      <c r="S235" s="1"/>
      <c r="T235" s="1"/>
    </row>
    <row r="236" spans="1:20" ht="21" customHeight="1">
      <c r="A236" s="204">
        <v>8</v>
      </c>
      <c r="B236" s="368" t="s">
        <v>714</v>
      </c>
      <c r="C236" s="160">
        <v>4</v>
      </c>
      <c r="D236" s="188">
        <v>53</v>
      </c>
      <c r="E236" s="186" t="str">
        <f t="shared" si="74"/>
        <v>13,3 р</v>
      </c>
      <c r="F236" s="160"/>
      <c r="G236" s="188">
        <v>14</v>
      </c>
      <c r="H236" s="186">
        <f t="shared" si="75"/>
        <v>0</v>
      </c>
      <c r="I236" s="160"/>
      <c r="J236" s="188"/>
      <c r="K236" s="186">
        <f t="shared" si="76"/>
        <v>0</v>
      </c>
      <c r="L236" s="160"/>
      <c r="M236" s="188"/>
      <c r="N236" s="186">
        <f t="shared" si="77"/>
        <v>0</v>
      </c>
      <c r="O236" s="160"/>
      <c r="P236" s="188"/>
      <c r="Q236" s="186">
        <f t="shared" si="78"/>
        <v>0</v>
      </c>
      <c r="R236" s="1"/>
      <c r="S236" s="1"/>
      <c r="T236" s="1"/>
    </row>
    <row r="237" spans="1:20" ht="21" customHeight="1">
      <c r="A237" s="204">
        <v>9</v>
      </c>
      <c r="B237" s="368" t="s">
        <v>715</v>
      </c>
      <c r="C237" s="160">
        <v>7</v>
      </c>
      <c r="D237" s="188">
        <v>187</v>
      </c>
      <c r="E237" s="186" t="str">
        <f t="shared" si="74"/>
        <v>26,7 р</v>
      </c>
      <c r="F237" s="160">
        <v>1</v>
      </c>
      <c r="G237" s="188">
        <v>10</v>
      </c>
      <c r="H237" s="186" t="str">
        <f t="shared" si="75"/>
        <v>10 р</v>
      </c>
      <c r="I237" s="160"/>
      <c r="J237" s="188">
        <v>2</v>
      </c>
      <c r="K237" s="186">
        <f t="shared" si="76"/>
        <v>0</v>
      </c>
      <c r="L237" s="160"/>
      <c r="M237" s="188"/>
      <c r="N237" s="186">
        <f t="shared" si="77"/>
        <v>0</v>
      </c>
      <c r="O237" s="160"/>
      <c r="P237" s="188">
        <v>9</v>
      </c>
      <c r="Q237" s="186">
        <f t="shared" si="78"/>
        <v>0</v>
      </c>
      <c r="R237" s="1"/>
      <c r="S237" s="1"/>
      <c r="T237" s="1"/>
    </row>
    <row r="238" spans="1:20" ht="21" customHeight="1">
      <c r="A238" s="204">
        <v>10</v>
      </c>
      <c r="B238" s="368" t="s">
        <v>716</v>
      </c>
      <c r="C238" s="160">
        <v>2</v>
      </c>
      <c r="D238" s="188">
        <v>65</v>
      </c>
      <c r="E238" s="186" t="str">
        <f t="shared" si="74"/>
        <v>32,5 р</v>
      </c>
      <c r="F238" s="160"/>
      <c r="G238" s="188">
        <v>1</v>
      </c>
      <c r="H238" s="186">
        <f t="shared" si="75"/>
        <v>0</v>
      </c>
      <c r="I238" s="160"/>
      <c r="J238" s="188"/>
      <c r="K238" s="186">
        <f t="shared" si="76"/>
        <v>0</v>
      </c>
      <c r="L238" s="160"/>
      <c r="M238" s="188"/>
      <c r="N238" s="186">
        <f t="shared" si="77"/>
        <v>0</v>
      </c>
      <c r="O238" s="160"/>
      <c r="P238" s="188"/>
      <c r="Q238" s="186">
        <f t="shared" si="78"/>
        <v>0</v>
      </c>
      <c r="R238" s="1"/>
      <c r="S238" s="1"/>
      <c r="T238" s="1"/>
    </row>
    <row r="239" spans="1:20" ht="21" customHeight="1">
      <c r="A239" s="204">
        <v>11</v>
      </c>
      <c r="B239" s="368" t="s">
        <v>717</v>
      </c>
      <c r="C239" s="160">
        <v>4</v>
      </c>
      <c r="D239" s="188">
        <v>27</v>
      </c>
      <c r="E239" s="186" t="str">
        <f t="shared" si="74"/>
        <v>6,8 р</v>
      </c>
      <c r="F239" s="160"/>
      <c r="G239" s="188">
        <v>1</v>
      </c>
      <c r="H239" s="186">
        <f t="shared" si="75"/>
        <v>0</v>
      </c>
      <c r="I239" s="160"/>
      <c r="J239" s="188"/>
      <c r="K239" s="186">
        <f t="shared" si="76"/>
        <v>0</v>
      </c>
      <c r="L239" s="160"/>
      <c r="M239" s="188"/>
      <c r="N239" s="186">
        <f t="shared" si="77"/>
        <v>0</v>
      </c>
      <c r="O239" s="160"/>
      <c r="P239" s="188"/>
      <c r="Q239" s="186">
        <f t="shared" si="78"/>
        <v>0</v>
      </c>
      <c r="R239" s="1"/>
      <c r="S239" s="1"/>
      <c r="T239" s="1"/>
    </row>
    <row r="240" spans="1:20" ht="21" customHeight="1" thickBot="1">
      <c r="A240" s="204">
        <v>12</v>
      </c>
      <c r="B240" s="365" t="s">
        <v>262</v>
      </c>
      <c r="C240" s="160">
        <v>3</v>
      </c>
      <c r="D240" s="188">
        <v>15</v>
      </c>
      <c r="E240" s="186" t="str">
        <f>IF(C240=0,0,IF(D240=0,"-100,0",IF(D240*100/C240&lt;200,ROUND(D240*100/C240-100,1),ROUND(D240/C240,1)&amp;" р")))</f>
        <v>5 р</v>
      </c>
      <c r="F240" s="160"/>
      <c r="G240" s="188">
        <v>4</v>
      </c>
      <c r="H240" s="186">
        <f>IF(F240=0,0,IF(G240=0,"-100,0",IF(G240*100/F240&lt;200,ROUND(G240*100/F240-100,1),ROUND(G240/F240,1)&amp;" р")))</f>
        <v>0</v>
      </c>
      <c r="I240" s="160"/>
      <c r="J240" s="188">
        <v>2</v>
      </c>
      <c r="K240" s="186">
        <f>IF(I240=0,0,IF(J240=0,"-100,0",IF(J240*100/I240&lt;200,ROUND(J240*100/I240-100,1),ROUND(J240/I240,1)&amp;" р")))</f>
        <v>0</v>
      </c>
      <c r="L240" s="160"/>
      <c r="M240" s="188"/>
      <c r="N240" s="186">
        <f>IF(L240=0,0,IF(M240=0,"-100,0",IF(M240*100/L240&lt;200,ROUND(M240*100/L240-100,1),ROUND(M240/L240,1)&amp;" р")))</f>
        <v>0</v>
      </c>
      <c r="O240" s="160"/>
      <c r="P240" s="188">
        <v>2</v>
      </c>
      <c r="Q240" s="186">
        <f>IF(O240=0,0,IF(P240=0,"-100,0",IF(P240*100/O240&lt;200,ROUND(P240*100/O240-100,1),ROUND(P240/O240,1)&amp;" р")))</f>
        <v>0</v>
      </c>
      <c r="R240" s="1"/>
      <c r="S240" s="1"/>
      <c r="T240" s="1"/>
    </row>
    <row r="241" spans="1:20" ht="21" customHeight="1" thickBot="1">
      <c r="A241" s="205">
        <v>13</v>
      </c>
      <c r="B241" s="366" t="s">
        <v>692</v>
      </c>
      <c r="C241" s="189">
        <v>61</v>
      </c>
      <c r="D241" s="190">
        <v>603</v>
      </c>
      <c r="E241" s="56" t="str">
        <f>IF(C241=0,0,IF(D241=0,"-100,0",IF(D241*100/C241&lt;200,ROUND(D241*100/C241-100,1),ROUND(D241/C241,1)&amp;" р")))</f>
        <v>9,9 р</v>
      </c>
      <c r="F241" s="189">
        <v>3</v>
      </c>
      <c r="G241" s="190">
        <v>53</v>
      </c>
      <c r="H241" s="56" t="str">
        <f>IF(F241=0,0,IF(G241=0,"-100,0",IF(G241*100/F241&lt;200,ROUND(G241*100/F241-100,1),ROUND(G241/F241,1)&amp;" р")))</f>
        <v>17,7 р</v>
      </c>
      <c r="I241" s="189"/>
      <c r="J241" s="190">
        <v>8</v>
      </c>
      <c r="K241" s="56">
        <f>IF(I241=0,0,IF(J241=0,"-100,0",IF(J241*100/I241&lt;200,ROUND(J241*100/I241-100,1),ROUND(J241/I241,1)&amp;" р")))</f>
        <v>0</v>
      </c>
      <c r="L241" s="189"/>
      <c r="M241" s="190">
        <v>0</v>
      </c>
      <c r="N241" s="56">
        <f>IF(L241=0,0,IF(M241=0,"-100,0",IF(M241*100/L241&lt;200,ROUND(M241*100/L241-100,1),ROUND(M241/L241,1)&amp;" р")))</f>
        <v>0</v>
      </c>
      <c r="O241" s="189"/>
      <c r="P241" s="190">
        <v>13</v>
      </c>
      <c r="Q241" s="56">
        <f>IF(O241=0,0,IF(P241=0,"-100,0",IF(P241*100/O241&lt;200,ROUND(P241*100/O241-100,1),ROUND(P241/O241,1)&amp;" р")))</f>
        <v>0</v>
      </c>
      <c r="R241" s="1"/>
      <c r="S241" s="1"/>
      <c r="T241" s="1"/>
    </row>
    <row r="242" spans="1:20" ht="6.75" customHeight="1">
      <c r="A242" s="67"/>
      <c r="B242" s="68"/>
      <c r="C242" s="69"/>
      <c r="D242" s="69"/>
      <c r="E242" s="70"/>
      <c r="F242" s="69"/>
      <c r="G242" s="69"/>
      <c r="H242" s="70"/>
      <c r="I242" s="71"/>
      <c r="J242" s="71"/>
      <c r="K242" s="59"/>
      <c r="L242" s="59"/>
      <c r="M242" s="59"/>
      <c r="N242" s="59"/>
      <c r="O242" s="59"/>
      <c r="P242" s="59"/>
      <c r="Q242" s="59"/>
      <c r="R242" s="59"/>
      <c r="S242" s="59"/>
      <c r="T242" s="59"/>
    </row>
    <row r="243" spans="1:20" ht="15.75">
      <c r="A243" s="72" t="s">
        <v>730</v>
      </c>
      <c r="B243" s="72"/>
      <c r="C243" s="72"/>
      <c r="D243" s="72"/>
      <c r="E243" s="72"/>
      <c r="F243" s="72"/>
      <c r="G243" s="72"/>
      <c r="H243" s="72"/>
      <c r="I243" s="72"/>
      <c r="J243" s="72"/>
      <c r="K243" s="59"/>
      <c r="L243" s="59"/>
      <c r="M243" s="59"/>
      <c r="N243" s="59"/>
      <c r="O243" s="59"/>
      <c r="P243" s="59"/>
      <c r="Q243" s="59"/>
      <c r="R243" s="59"/>
      <c r="S243" s="59"/>
      <c r="T243" s="59"/>
    </row>
    <row r="244" spans="1:20" ht="6.75" customHeight="1" thickBot="1">
      <c r="A244" s="59"/>
      <c r="B244" s="5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59"/>
      <c r="R244" s="59"/>
      <c r="S244" s="59"/>
      <c r="T244" s="59"/>
    </row>
    <row r="245" spans="1:20" ht="36.75" customHeight="1" thickBot="1">
      <c r="A245" s="675" t="s">
        <v>347</v>
      </c>
      <c r="B245" s="678" t="s">
        <v>348</v>
      </c>
      <c r="C245" s="686" t="s">
        <v>200</v>
      </c>
      <c r="D245" s="686"/>
      <c r="E245" s="686"/>
      <c r="F245" s="686" t="s">
        <v>201</v>
      </c>
      <c r="G245" s="686"/>
      <c r="H245" s="686"/>
      <c r="I245" s="705" t="s">
        <v>369</v>
      </c>
      <c r="J245" s="705"/>
      <c r="K245" s="684" t="s">
        <v>767</v>
      </c>
      <c r="L245" s="684"/>
      <c r="M245" s="686" t="s">
        <v>245</v>
      </c>
      <c r="N245" s="686"/>
      <c r="O245" s="684" t="s">
        <v>768</v>
      </c>
      <c r="P245" s="684"/>
      <c r="Q245" s="686" t="s">
        <v>212</v>
      </c>
      <c r="R245" s="686"/>
      <c r="S245" s="684" t="s">
        <v>213</v>
      </c>
      <c r="T245" s="684"/>
    </row>
    <row r="246" spans="1:20" ht="42" customHeight="1" thickBot="1">
      <c r="A246" s="676"/>
      <c r="B246" s="678"/>
      <c r="C246" s="687"/>
      <c r="D246" s="687"/>
      <c r="E246" s="687"/>
      <c r="F246" s="687"/>
      <c r="G246" s="687"/>
      <c r="H246" s="687"/>
      <c r="I246" s="706"/>
      <c r="J246" s="706"/>
      <c r="K246" s="685"/>
      <c r="L246" s="685"/>
      <c r="M246" s="687"/>
      <c r="N246" s="687"/>
      <c r="O246" s="685"/>
      <c r="P246" s="685"/>
      <c r="Q246" s="687"/>
      <c r="R246" s="687"/>
      <c r="S246" s="685"/>
      <c r="T246" s="685"/>
    </row>
    <row r="247" spans="1:20" ht="16.5" thickBot="1">
      <c r="A247" s="677"/>
      <c r="B247" s="678"/>
      <c r="C247" s="73">
        <f>C228</f>
        <v>2014</v>
      </c>
      <c r="D247" s="198">
        <f>D228</f>
        <v>2015</v>
      </c>
      <c r="E247" s="199" t="s">
        <v>349</v>
      </c>
      <c r="F247" s="73">
        <f>C247</f>
        <v>2014</v>
      </c>
      <c r="G247" s="198">
        <f>D247</f>
        <v>2015</v>
      </c>
      <c r="H247" s="199" t="s">
        <v>349</v>
      </c>
      <c r="I247" s="73">
        <f>F247</f>
        <v>2014</v>
      </c>
      <c r="J247" s="74">
        <f>G247</f>
        <v>2015</v>
      </c>
      <c r="K247" s="73">
        <f>I247</f>
        <v>2014</v>
      </c>
      <c r="L247" s="74">
        <f>J247</f>
        <v>2015</v>
      </c>
      <c r="M247" s="73">
        <f>K247</f>
        <v>2014</v>
      </c>
      <c r="N247" s="74">
        <f>L247</f>
        <v>2015</v>
      </c>
      <c r="O247" s="73">
        <f t="shared" ref="O247:T247" si="79">M247</f>
        <v>2014</v>
      </c>
      <c r="P247" s="74">
        <f t="shared" si="79"/>
        <v>2015</v>
      </c>
      <c r="Q247" s="73">
        <f t="shared" si="79"/>
        <v>2014</v>
      </c>
      <c r="R247" s="74">
        <f t="shared" si="79"/>
        <v>2015</v>
      </c>
      <c r="S247" s="73">
        <f t="shared" si="79"/>
        <v>2014</v>
      </c>
      <c r="T247" s="74">
        <f t="shared" si="79"/>
        <v>2015</v>
      </c>
    </row>
    <row r="248" spans="1:20" ht="21" customHeight="1">
      <c r="A248" s="203">
        <v>1</v>
      </c>
      <c r="B248" s="367" t="s">
        <v>707</v>
      </c>
      <c r="C248" s="159"/>
      <c r="D248" s="187">
        <v>2</v>
      </c>
      <c r="E248" s="185">
        <f>IF(C248=0,0,IF(D248=0,"-100,0",IF(D248*100/C248&lt;200,ROUND(D248*100/C248-100,1),ROUND(D248/C248,1)&amp;" р")))</f>
        <v>0</v>
      </c>
      <c r="F248" s="159"/>
      <c r="G248" s="187">
        <v>2</v>
      </c>
      <c r="H248" s="185">
        <f>IF(F248=0,0,IF(G248=0,"-100,0",IF(G248*100/F248&lt;200,ROUND(G248*100/F248-100,1),ROUND(G248/F248,1)&amp;" р")))</f>
        <v>0</v>
      </c>
      <c r="I248" s="62">
        <f t="shared" ref="I248:J250" si="80">IF(C248=0,0,F248*100/C248)</f>
        <v>0</v>
      </c>
      <c r="J248" s="63">
        <f t="shared" si="80"/>
        <v>100</v>
      </c>
      <c r="K248" s="159"/>
      <c r="L248" s="195"/>
      <c r="M248" s="159"/>
      <c r="N248" s="195"/>
      <c r="O248" s="159"/>
      <c r="P248" s="195"/>
      <c r="Q248" s="159"/>
      <c r="R248" s="195">
        <v>2</v>
      </c>
      <c r="S248" s="159"/>
      <c r="T248" s="195"/>
    </row>
    <row r="249" spans="1:20" ht="21" customHeight="1">
      <c r="A249" s="204">
        <v>2</v>
      </c>
      <c r="B249" s="368" t="s">
        <v>708</v>
      </c>
      <c r="C249" s="160"/>
      <c r="D249" s="188">
        <v>3</v>
      </c>
      <c r="E249" s="186">
        <f>IF(C249=0,0,IF(D249=0,"-100,0",IF(D249*100/C249&lt;200,ROUND(D249*100/C249-100,1),ROUND(D249/C249,1)&amp;" р")))</f>
        <v>0</v>
      </c>
      <c r="F249" s="160"/>
      <c r="G249" s="188"/>
      <c r="H249" s="186">
        <f>IF(F249=0,0,IF(G249=0,"-100,0",IF(G249*100/F249&lt;200,ROUND(G249*100/F249-100,1),ROUND(G249/F249,1)&amp;" р")))</f>
        <v>0</v>
      </c>
      <c r="I249" s="64">
        <f t="shared" si="80"/>
        <v>0</v>
      </c>
      <c r="J249" s="65">
        <f t="shared" si="80"/>
        <v>0</v>
      </c>
      <c r="K249" s="160"/>
      <c r="L249" s="196"/>
      <c r="M249" s="160"/>
      <c r="N249" s="196"/>
      <c r="O249" s="160"/>
      <c r="P249" s="196"/>
      <c r="Q249" s="160"/>
      <c r="R249" s="196"/>
      <c r="S249" s="160"/>
      <c r="T249" s="196"/>
    </row>
    <row r="250" spans="1:20" ht="21" customHeight="1">
      <c r="A250" s="204">
        <v>3</v>
      </c>
      <c r="B250" s="368" t="s">
        <v>709</v>
      </c>
      <c r="C250" s="160"/>
      <c r="D250" s="188">
        <v>2</v>
      </c>
      <c r="E250" s="186">
        <f>IF(C250=0,0,IF(D250=0,"-100,0",IF(D250*100/C250&lt;200,ROUND(D250*100/C250-100,1),ROUND(D250/C250,1)&amp;" р")))</f>
        <v>0</v>
      </c>
      <c r="F250" s="160"/>
      <c r="G250" s="188">
        <v>1</v>
      </c>
      <c r="H250" s="186">
        <f>IF(F250=0,0,IF(G250=0,"-100,0",IF(G250*100/F250&lt;200,ROUND(G250*100/F250-100,1),ROUND(G250/F250,1)&amp;" р")))</f>
        <v>0</v>
      </c>
      <c r="I250" s="64">
        <f t="shared" si="80"/>
        <v>0</v>
      </c>
      <c r="J250" s="65">
        <f t="shared" si="80"/>
        <v>50</v>
      </c>
      <c r="K250" s="160"/>
      <c r="L250" s="196"/>
      <c r="M250" s="160"/>
      <c r="N250" s="196"/>
      <c r="O250" s="160"/>
      <c r="P250" s="196"/>
      <c r="Q250" s="160"/>
      <c r="R250" s="196">
        <v>1</v>
      </c>
      <c r="S250" s="160"/>
      <c r="T250" s="196"/>
    </row>
    <row r="251" spans="1:20" ht="21" customHeight="1">
      <c r="A251" s="204">
        <v>4</v>
      </c>
      <c r="B251" s="368" t="s">
        <v>710</v>
      </c>
      <c r="C251" s="160"/>
      <c r="D251" s="188"/>
      <c r="E251" s="186">
        <f t="shared" ref="E251:E258" si="81">IF(C251=0,0,IF(D251=0,"-100,0",IF(D251*100/C251&lt;200,ROUND(D251*100/C251-100,1),ROUND(D251/C251,1)&amp;" р")))</f>
        <v>0</v>
      </c>
      <c r="F251" s="160"/>
      <c r="G251" s="188"/>
      <c r="H251" s="186">
        <f t="shared" ref="H251:H258" si="82">IF(F251=0,0,IF(G251=0,"-100,0",IF(G251*100/F251&lt;200,ROUND(G251*100/F251-100,1),ROUND(G251/F251,1)&amp;" р")))</f>
        <v>0</v>
      </c>
      <c r="I251" s="64">
        <f t="shared" ref="I251:I258" si="83">IF(C251=0,0,F251*100/C251)</f>
        <v>0</v>
      </c>
      <c r="J251" s="65">
        <f t="shared" ref="J251:J258" si="84">IF(D251=0,0,G251*100/D251)</f>
        <v>0</v>
      </c>
      <c r="K251" s="160"/>
      <c r="L251" s="196"/>
      <c r="M251" s="160"/>
      <c r="N251" s="196"/>
      <c r="O251" s="160"/>
      <c r="P251" s="196"/>
      <c r="Q251" s="160"/>
      <c r="R251" s="196"/>
      <c r="S251" s="160"/>
      <c r="T251" s="196"/>
    </row>
    <row r="252" spans="1:20" ht="21" customHeight="1">
      <c r="A252" s="204">
        <v>5</v>
      </c>
      <c r="B252" s="368" t="s">
        <v>711</v>
      </c>
      <c r="C252" s="160"/>
      <c r="D252" s="188">
        <v>1</v>
      </c>
      <c r="E252" s="186">
        <f t="shared" si="81"/>
        <v>0</v>
      </c>
      <c r="F252" s="160"/>
      <c r="G252" s="188">
        <v>1</v>
      </c>
      <c r="H252" s="186">
        <f t="shared" si="82"/>
        <v>0</v>
      </c>
      <c r="I252" s="64">
        <f t="shared" si="83"/>
        <v>0</v>
      </c>
      <c r="J252" s="65">
        <f t="shared" si="84"/>
        <v>100</v>
      </c>
      <c r="K252" s="160"/>
      <c r="L252" s="196">
        <v>1</v>
      </c>
      <c r="M252" s="160"/>
      <c r="N252" s="196"/>
      <c r="O252" s="160"/>
      <c r="P252" s="196"/>
      <c r="Q252" s="160"/>
      <c r="R252" s="196"/>
      <c r="S252" s="160"/>
      <c r="T252" s="196"/>
    </row>
    <row r="253" spans="1:20" ht="21" customHeight="1">
      <c r="A253" s="204">
        <v>6</v>
      </c>
      <c r="B253" s="368" t="s">
        <v>712</v>
      </c>
      <c r="C253" s="160"/>
      <c r="D253" s="188">
        <v>2</v>
      </c>
      <c r="E253" s="186">
        <f t="shared" si="81"/>
        <v>0</v>
      </c>
      <c r="F253" s="160"/>
      <c r="G253" s="188">
        <v>1</v>
      </c>
      <c r="H253" s="186">
        <f t="shared" si="82"/>
        <v>0</v>
      </c>
      <c r="I253" s="64">
        <f t="shared" si="83"/>
        <v>0</v>
      </c>
      <c r="J253" s="65">
        <f t="shared" si="84"/>
        <v>50</v>
      </c>
      <c r="K253" s="160"/>
      <c r="L253" s="196"/>
      <c r="M253" s="160"/>
      <c r="N253" s="196"/>
      <c r="O253" s="160"/>
      <c r="P253" s="196"/>
      <c r="Q253" s="160"/>
      <c r="R253" s="196"/>
      <c r="S253" s="160"/>
      <c r="T253" s="196"/>
    </row>
    <row r="254" spans="1:20" ht="21" customHeight="1">
      <c r="A254" s="204">
        <v>7</v>
      </c>
      <c r="B254" s="368" t="s">
        <v>713</v>
      </c>
      <c r="C254" s="160"/>
      <c r="D254" s="188"/>
      <c r="E254" s="186">
        <f t="shared" si="81"/>
        <v>0</v>
      </c>
      <c r="F254" s="160"/>
      <c r="G254" s="188"/>
      <c r="H254" s="186">
        <f t="shared" si="82"/>
        <v>0</v>
      </c>
      <c r="I254" s="64">
        <f t="shared" si="83"/>
        <v>0</v>
      </c>
      <c r="J254" s="65">
        <f t="shared" si="84"/>
        <v>0</v>
      </c>
      <c r="K254" s="160"/>
      <c r="L254" s="196"/>
      <c r="M254" s="160"/>
      <c r="N254" s="196"/>
      <c r="O254" s="160"/>
      <c r="P254" s="196"/>
      <c r="Q254" s="160"/>
      <c r="R254" s="196"/>
      <c r="S254" s="160"/>
      <c r="T254" s="196"/>
    </row>
    <row r="255" spans="1:20" ht="21" customHeight="1">
      <c r="A255" s="204">
        <v>8</v>
      </c>
      <c r="B255" s="368" t="s">
        <v>714</v>
      </c>
      <c r="C255" s="160"/>
      <c r="D255" s="188"/>
      <c r="E255" s="186">
        <f t="shared" si="81"/>
        <v>0</v>
      </c>
      <c r="F255" s="160"/>
      <c r="G255" s="188"/>
      <c r="H255" s="186">
        <f t="shared" si="82"/>
        <v>0</v>
      </c>
      <c r="I255" s="64">
        <f t="shared" si="83"/>
        <v>0</v>
      </c>
      <c r="J255" s="65">
        <f t="shared" si="84"/>
        <v>0</v>
      </c>
      <c r="K255" s="160"/>
      <c r="L255" s="196"/>
      <c r="M255" s="160"/>
      <c r="N255" s="196"/>
      <c r="O255" s="160"/>
      <c r="P255" s="196"/>
      <c r="Q255" s="160"/>
      <c r="R255" s="196"/>
      <c r="S255" s="160"/>
      <c r="T255" s="196"/>
    </row>
    <row r="256" spans="1:20" ht="21" customHeight="1">
      <c r="A256" s="204">
        <v>9</v>
      </c>
      <c r="B256" s="368" t="s">
        <v>715</v>
      </c>
      <c r="C256" s="160"/>
      <c r="D256" s="188">
        <v>10</v>
      </c>
      <c r="E256" s="186">
        <f t="shared" si="81"/>
        <v>0</v>
      </c>
      <c r="F256" s="160"/>
      <c r="G256" s="188">
        <v>3</v>
      </c>
      <c r="H256" s="186">
        <f t="shared" si="82"/>
        <v>0</v>
      </c>
      <c r="I256" s="64">
        <f t="shared" si="83"/>
        <v>0</v>
      </c>
      <c r="J256" s="65">
        <f t="shared" si="84"/>
        <v>30</v>
      </c>
      <c r="K256" s="160"/>
      <c r="L256" s="196"/>
      <c r="M256" s="160"/>
      <c r="N256" s="196"/>
      <c r="O256" s="160"/>
      <c r="P256" s="196"/>
      <c r="Q256" s="160"/>
      <c r="R256" s="196">
        <v>2</v>
      </c>
      <c r="S256" s="160"/>
      <c r="T256" s="196">
        <v>1</v>
      </c>
    </row>
    <row r="257" spans="1:20" ht="21" customHeight="1">
      <c r="A257" s="204">
        <v>10</v>
      </c>
      <c r="B257" s="368" t="s">
        <v>716</v>
      </c>
      <c r="C257" s="160"/>
      <c r="D257" s="188"/>
      <c r="E257" s="186">
        <f t="shared" si="81"/>
        <v>0</v>
      </c>
      <c r="F257" s="160"/>
      <c r="G257" s="188"/>
      <c r="H257" s="186">
        <f t="shared" si="82"/>
        <v>0</v>
      </c>
      <c r="I257" s="64">
        <f t="shared" si="83"/>
        <v>0</v>
      </c>
      <c r="J257" s="65">
        <f t="shared" si="84"/>
        <v>0</v>
      </c>
      <c r="K257" s="160"/>
      <c r="L257" s="196"/>
      <c r="M257" s="160"/>
      <c r="N257" s="196"/>
      <c r="O257" s="160"/>
      <c r="P257" s="196"/>
      <c r="Q257" s="160"/>
      <c r="R257" s="196"/>
      <c r="S257" s="160"/>
      <c r="T257" s="196"/>
    </row>
    <row r="258" spans="1:20" ht="21" customHeight="1">
      <c r="A258" s="204">
        <v>11</v>
      </c>
      <c r="B258" s="368" t="s">
        <v>717</v>
      </c>
      <c r="C258" s="160"/>
      <c r="D258" s="188"/>
      <c r="E258" s="186">
        <f t="shared" si="81"/>
        <v>0</v>
      </c>
      <c r="F258" s="160"/>
      <c r="G258" s="188"/>
      <c r="H258" s="186">
        <f t="shared" si="82"/>
        <v>0</v>
      </c>
      <c r="I258" s="64">
        <f t="shared" si="83"/>
        <v>0</v>
      </c>
      <c r="J258" s="65">
        <f t="shared" si="84"/>
        <v>0</v>
      </c>
      <c r="K258" s="160"/>
      <c r="L258" s="196"/>
      <c r="M258" s="160"/>
      <c r="N258" s="196"/>
      <c r="O258" s="160"/>
      <c r="P258" s="196"/>
      <c r="Q258" s="160"/>
      <c r="R258" s="196"/>
      <c r="S258" s="160"/>
      <c r="T258" s="196"/>
    </row>
    <row r="259" spans="1:20" ht="21" customHeight="1" thickBot="1">
      <c r="A259" s="204">
        <v>12</v>
      </c>
      <c r="B259" s="365" t="s">
        <v>262</v>
      </c>
      <c r="C259" s="160"/>
      <c r="D259" s="188">
        <v>5</v>
      </c>
      <c r="E259" s="186">
        <f>IF(C259=0,0,IF(D259=0,"-100,0",IF(D259*100/C259&lt;200,ROUND(D259*100/C259-100,1),ROUND(D259/C259,1)&amp;" р")))</f>
        <v>0</v>
      </c>
      <c r="F259" s="160"/>
      <c r="G259" s="188">
        <v>3</v>
      </c>
      <c r="H259" s="186">
        <f>IF(F259=0,0,IF(G259=0,"-100,0",IF(G259*100/F259&lt;200,ROUND(G259*100/F259-100,1),ROUND(G259/F259,1)&amp;" р")))</f>
        <v>0</v>
      </c>
      <c r="I259" s="64">
        <f>IF(C259=0,0,F259*100/C259)</f>
        <v>0</v>
      </c>
      <c r="J259" s="65">
        <f>IF(D259=0,0,G259*100/D259)</f>
        <v>60</v>
      </c>
      <c r="K259" s="160"/>
      <c r="L259" s="196">
        <v>2</v>
      </c>
      <c r="M259" s="160"/>
      <c r="N259" s="196"/>
      <c r="O259" s="160"/>
      <c r="P259" s="196"/>
      <c r="Q259" s="160"/>
      <c r="R259" s="196"/>
      <c r="S259" s="160"/>
      <c r="T259" s="196"/>
    </row>
    <row r="260" spans="1:20" ht="21" customHeight="1" thickBot="1">
      <c r="A260" s="205">
        <v>13</v>
      </c>
      <c r="B260" s="366" t="s">
        <v>692</v>
      </c>
      <c r="C260" s="189"/>
      <c r="D260" s="190">
        <v>25</v>
      </c>
      <c r="E260" s="56">
        <f>IF(C260=0,0,IF(D260=0,"-100,0",IF(D260*100/C260&lt;200,ROUND(D260*100/C260-100,1),ROUND(D260/C260,1)&amp;" р")))</f>
        <v>0</v>
      </c>
      <c r="F260" s="189"/>
      <c r="G260" s="190">
        <v>11</v>
      </c>
      <c r="H260" s="56">
        <f>IF(F260=0,0,IF(G260=0,"-100,0",IF(G260*100/F260&lt;200,ROUND(G260*100/F260-100,1),ROUND(G260/F260,1)&amp;" р")))</f>
        <v>0</v>
      </c>
      <c r="I260" s="57">
        <f>IF(C260=0,0,F260*100/C260)</f>
        <v>0</v>
      </c>
      <c r="J260" s="58">
        <f>IF(D260=0,0,G260*100/D260)</f>
        <v>44</v>
      </c>
      <c r="K260" s="189"/>
      <c r="L260" s="197">
        <v>3</v>
      </c>
      <c r="M260" s="189"/>
      <c r="N260" s="197">
        <v>0</v>
      </c>
      <c r="O260" s="189"/>
      <c r="P260" s="197">
        <v>0</v>
      </c>
      <c r="Q260" s="189"/>
      <c r="R260" s="197">
        <v>5</v>
      </c>
      <c r="S260" s="189"/>
      <c r="T260" s="197">
        <v>1</v>
      </c>
    </row>
    <row r="261" spans="1:20" ht="7.5" customHeight="1">
      <c r="A261" s="67"/>
      <c r="B261" s="68"/>
      <c r="C261" s="69"/>
      <c r="D261" s="69"/>
      <c r="E261" s="70"/>
      <c r="F261" s="69"/>
      <c r="G261" s="69"/>
      <c r="H261" s="70"/>
      <c r="I261" s="71"/>
      <c r="J261" s="71"/>
      <c r="K261" s="59"/>
      <c r="L261" s="59"/>
      <c r="M261" s="59"/>
      <c r="N261" s="59"/>
      <c r="O261" s="59"/>
      <c r="P261" s="59"/>
      <c r="Q261" s="59"/>
      <c r="R261" s="59"/>
      <c r="S261" s="59"/>
      <c r="T261" s="59"/>
    </row>
    <row r="262" spans="1:20" ht="15.75">
      <c r="A262" s="72" t="s">
        <v>465</v>
      </c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59"/>
      <c r="M262" s="59"/>
      <c r="N262" s="59"/>
      <c r="O262" s="59"/>
      <c r="P262" s="59"/>
      <c r="Q262" s="59"/>
      <c r="R262" s="59"/>
      <c r="S262" s="59"/>
      <c r="T262" s="59"/>
    </row>
    <row r="263" spans="1:20" ht="7.5" customHeight="1" thickBot="1">
      <c r="A263" s="59"/>
      <c r="B263" s="5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59"/>
      <c r="R263" s="59"/>
      <c r="S263" s="59"/>
      <c r="T263" s="59"/>
    </row>
    <row r="264" spans="1:20" ht="21" customHeight="1" thickBot="1">
      <c r="A264" s="675" t="s">
        <v>347</v>
      </c>
      <c r="B264" s="678" t="s">
        <v>348</v>
      </c>
      <c r="C264" s="662" t="s">
        <v>222</v>
      </c>
      <c r="D264" s="663"/>
      <c r="E264" s="663"/>
      <c r="F264" s="663"/>
      <c r="G264" s="663"/>
      <c r="H264" s="663"/>
      <c r="I264" s="663"/>
      <c r="J264" s="664"/>
      <c r="K264" s="662" t="s">
        <v>223</v>
      </c>
      <c r="L264" s="663"/>
      <c r="M264" s="663"/>
      <c r="N264" s="663"/>
      <c r="O264" s="663"/>
      <c r="P264" s="663"/>
      <c r="Q264" s="663"/>
      <c r="R264" s="664"/>
      <c r="S264" s="1"/>
      <c r="T264" s="1"/>
    </row>
    <row r="265" spans="1:20" ht="48" customHeight="1" thickBot="1">
      <c r="A265" s="676"/>
      <c r="B265" s="678"/>
      <c r="C265" s="665" t="s">
        <v>772</v>
      </c>
      <c r="D265" s="666"/>
      <c r="E265" s="682" t="s">
        <v>771</v>
      </c>
      <c r="F265" s="683"/>
      <c r="G265" s="682" t="s">
        <v>770</v>
      </c>
      <c r="H265" s="683"/>
      <c r="I265" s="665" t="s">
        <v>219</v>
      </c>
      <c r="J265" s="666"/>
      <c r="K265" s="665" t="s">
        <v>772</v>
      </c>
      <c r="L265" s="666"/>
      <c r="M265" s="682" t="s">
        <v>771</v>
      </c>
      <c r="N265" s="683"/>
      <c r="O265" s="682" t="s">
        <v>770</v>
      </c>
      <c r="P265" s="683"/>
      <c r="Q265" s="665" t="s">
        <v>219</v>
      </c>
      <c r="R265" s="666"/>
      <c r="S265" s="1"/>
      <c r="T265" s="1"/>
    </row>
    <row r="266" spans="1:20" ht="21.95" customHeight="1" thickBot="1">
      <c r="A266" s="677"/>
      <c r="B266" s="678"/>
      <c r="C266" s="73">
        <f>C247</f>
        <v>2014</v>
      </c>
      <c r="D266" s="74">
        <f>D247</f>
        <v>2015</v>
      </c>
      <c r="E266" s="73">
        <f t="shared" ref="E266:R266" si="85">C266</f>
        <v>2014</v>
      </c>
      <c r="F266" s="74">
        <f t="shared" si="85"/>
        <v>2015</v>
      </c>
      <c r="G266" s="73">
        <f t="shared" si="85"/>
        <v>2014</v>
      </c>
      <c r="H266" s="74">
        <f t="shared" si="85"/>
        <v>2015</v>
      </c>
      <c r="I266" s="73">
        <f t="shared" si="85"/>
        <v>2014</v>
      </c>
      <c r="J266" s="74">
        <f t="shared" si="85"/>
        <v>2015</v>
      </c>
      <c r="K266" s="73">
        <f t="shared" si="85"/>
        <v>2014</v>
      </c>
      <c r="L266" s="74">
        <f t="shared" si="85"/>
        <v>2015</v>
      </c>
      <c r="M266" s="73">
        <f t="shared" si="85"/>
        <v>2014</v>
      </c>
      <c r="N266" s="74">
        <f t="shared" si="85"/>
        <v>2015</v>
      </c>
      <c r="O266" s="73">
        <f t="shared" si="85"/>
        <v>2014</v>
      </c>
      <c r="P266" s="74">
        <f t="shared" si="85"/>
        <v>2015</v>
      </c>
      <c r="Q266" s="73">
        <f t="shared" si="85"/>
        <v>2014</v>
      </c>
      <c r="R266" s="74">
        <f t="shared" si="85"/>
        <v>2015</v>
      </c>
      <c r="S266" s="1"/>
      <c r="T266" s="1"/>
    </row>
    <row r="267" spans="1:20" ht="21" customHeight="1">
      <c r="A267" s="203">
        <v>1</v>
      </c>
      <c r="B267" s="367" t="s">
        <v>707</v>
      </c>
      <c r="C267" s="159"/>
      <c r="D267" s="195"/>
      <c r="E267" s="159"/>
      <c r="F267" s="195"/>
      <c r="G267" s="159"/>
      <c r="H267" s="195"/>
      <c r="I267" s="159"/>
      <c r="J267" s="195"/>
      <c r="K267" s="159"/>
      <c r="L267" s="195"/>
      <c r="M267" s="159"/>
      <c r="N267" s="195"/>
      <c r="O267" s="159"/>
      <c r="P267" s="195"/>
      <c r="Q267" s="159"/>
      <c r="R267" s="195"/>
      <c r="S267" s="1"/>
      <c r="T267" s="1"/>
    </row>
    <row r="268" spans="1:20" ht="21" customHeight="1">
      <c r="A268" s="204">
        <v>2</v>
      </c>
      <c r="B268" s="368" t="s">
        <v>708</v>
      </c>
      <c r="C268" s="160"/>
      <c r="D268" s="196"/>
      <c r="E268" s="160"/>
      <c r="F268" s="196"/>
      <c r="G268" s="160"/>
      <c r="H268" s="196"/>
      <c r="I268" s="160"/>
      <c r="J268" s="196"/>
      <c r="K268" s="160"/>
      <c r="L268" s="196"/>
      <c r="M268" s="160"/>
      <c r="N268" s="196"/>
      <c r="O268" s="160"/>
      <c r="P268" s="196"/>
      <c r="Q268" s="160"/>
      <c r="R268" s="196"/>
      <c r="S268" s="1"/>
      <c r="T268" s="1"/>
    </row>
    <row r="269" spans="1:20" ht="21" customHeight="1">
      <c r="A269" s="204">
        <v>3</v>
      </c>
      <c r="B269" s="368" t="s">
        <v>709</v>
      </c>
      <c r="C269" s="160"/>
      <c r="D269" s="196">
        <v>1</v>
      </c>
      <c r="E269" s="160"/>
      <c r="F269" s="196"/>
      <c r="G269" s="160"/>
      <c r="H269" s="196"/>
      <c r="I269" s="160"/>
      <c r="J269" s="196"/>
      <c r="K269" s="160"/>
      <c r="L269" s="196"/>
      <c r="M269" s="160"/>
      <c r="N269" s="196"/>
      <c r="O269" s="160"/>
      <c r="P269" s="196"/>
      <c r="Q269" s="160"/>
      <c r="R269" s="196"/>
      <c r="S269" s="1"/>
      <c r="T269" s="1"/>
    </row>
    <row r="270" spans="1:20" ht="21" customHeight="1">
      <c r="A270" s="204">
        <v>4</v>
      </c>
      <c r="B270" s="368" t="s">
        <v>710</v>
      </c>
      <c r="C270" s="160"/>
      <c r="D270" s="196"/>
      <c r="E270" s="160"/>
      <c r="F270" s="196"/>
      <c r="G270" s="160"/>
      <c r="H270" s="196"/>
      <c r="I270" s="160"/>
      <c r="J270" s="196"/>
      <c r="K270" s="160"/>
      <c r="L270" s="196"/>
      <c r="M270" s="160"/>
      <c r="N270" s="196"/>
      <c r="O270" s="160"/>
      <c r="P270" s="196"/>
      <c r="Q270" s="160"/>
      <c r="R270" s="196"/>
      <c r="S270" s="1"/>
      <c r="T270" s="1"/>
    </row>
    <row r="271" spans="1:20" ht="21" customHeight="1">
      <c r="A271" s="204">
        <v>5</v>
      </c>
      <c r="B271" s="368" t="s">
        <v>711</v>
      </c>
      <c r="C271" s="160"/>
      <c r="D271" s="196"/>
      <c r="E271" s="160"/>
      <c r="F271" s="196"/>
      <c r="G271" s="160"/>
      <c r="H271" s="196"/>
      <c r="I271" s="160"/>
      <c r="J271" s="196"/>
      <c r="K271" s="160"/>
      <c r="L271" s="196"/>
      <c r="M271" s="160"/>
      <c r="N271" s="196"/>
      <c r="O271" s="160"/>
      <c r="P271" s="196"/>
      <c r="Q271" s="160"/>
      <c r="R271" s="196"/>
      <c r="S271" s="1"/>
      <c r="T271" s="1"/>
    </row>
    <row r="272" spans="1:20" ht="21" customHeight="1">
      <c r="A272" s="204">
        <v>6</v>
      </c>
      <c r="B272" s="368" t="s">
        <v>712</v>
      </c>
      <c r="C272" s="160"/>
      <c r="D272" s="196"/>
      <c r="E272" s="160"/>
      <c r="F272" s="196"/>
      <c r="G272" s="160"/>
      <c r="H272" s="196"/>
      <c r="I272" s="160"/>
      <c r="J272" s="196"/>
      <c r="K272" s="160"/>
      <c r="L272" s="196"/>
      <c r="M272" s="160"/>
      <c r="N272" s="196"/>
      <c r="O272" s="160"/>
      <c r="P272" s="196"/>
      <c r="Q272" s="160"/>
      <c r="R272" s="196"/>
      <c r="S272" s="1"/>
      <c r="T272" s="1"/>
    </row>
    <row r="273" spans="1:20" ht="21" customHeight="1">
      <c r="A273" s="204">
        <v>7</v>
      </c>
      <c r="B273" s="368" t="s">
        <v>713</v>
      </c>
      <c r="C273" s="160"/>
      <c r="D273" s="196"/>
      <c r="E273" s="160"/>
      <c r="F273" s="196"/>
      <c r="G273" s="160"/>
      <c r="H273" s="196"/>
      <c r="I273" s="160"/>
      <c r="J273" s="196"/>
      <c r="K273" s="160"/>
      <c r="L273" s="196"/>
      <c r="M273" s="160"/>
      <c r="N273" s="196"/>
      <c r="O273" s="160"/>
      <c r="P273" s="196"/>
      <c r="Q273" s="160"/>
      <c r="R273" s="196"/>
      <c r="S273" s="1"/>
      <c r="T273" s="1"/>
    </row>
    <row r="274" spans="1:20" ht="21" customHeight="1">
      <c r="A274" s="204">
        <v>8</v>
      </c>
      <c r="B274" s="368" t="s">
        <v>714</v>
      </c>
      <c r="C274" s="160"/>
      <c r="D274" s="196"/>
      <c r="E274" s="160"/>
      <c r="F274" s="196"/>
      <c r="G274" s="160"/>
      <c r="H274" s="196"/>
      <c r="I274" s="160"/>
      <c r="J274" s="196"/>
      <c r="K274" s="160"/>
      <c r="L274" s="196"/>
      <c r="M274" s="160"/>
      <c r="N274" s="196"/>
      <c r="O274" s="160"/>
      <c r="P274" s="196"/>
      <c r="Q274" s="160"/>
      <c r="R274" s="196"/>
      <c r="S274" s="1"/>
      <c r="T274" s="1"/>
    </row>
    <row r="275" spans="1:20" ht="21" customHeight="1">
      <c r="A275" s="204">
        <v>9</v>
      </c>
      <c r="B275" s="368" t="s">
        <v>715</v>
      </c>
      <c r="C275" s="160"/>
      <c r="D275" s="196"/>
      <c r="E275" s="160"/>
      <c r="F275" s="196"/>
      <c r="G275" s="160"/>
      <c r="H275" s="196"/>
      <c r="I275" s="160"/>
      <c r="J275" s="196"/>
      <c r="K275" s="160"/>
      <c r="L275" s="196"/>
      <c r="M275" s="160"/>
      <c r="N275" s="196"/>
      <c r="O275" s="160"/>
      <c r="P275" s="196"/>
      <c r="Q275" s="160"/>
      <c r="R275" s="196"/>
      <c r="S275" s="1"/>
      <c r="T275" s="1"/>
    </row>
    <row r="276" spans="1:20" ht="21" customHeight="1">
      <c r="A276" s="204">
        <v>10</v>
      </c>
      <c r="B276" s="368" t="s">
        <v>716</v>
      </c>
      <c r="C276" s="160"/>
      <c r="D276" s="196"/>
      <c r="E276" s="160"/>
      <c r="F276" s="196"/>
      <c r="G276" s="160"/>
      <c r="H276" s="196"/>
      <c r="I276" s="160"/>
      <c r="J276" s="196"/>
      <c r="K276" s="160"/>
      <c r="L276" s="196"/>
      <c r="M276" s="160"/>
      <c r="N276" s="196"/>
      <c r="O276" s="160"/>
      <c r="P276" s="196"/>
      <c r="Q276" s="160"/>
      <c r="R276" s="196"/>
      <c r="S276" s="1"/>
      <c r="T276" s="1"/>
    </row>
    <row r="277" spans="1:20" ht="21" customHeight="1">
      <c r="A277" s="204">
        <v>11</v>
      </c>
      <c r="B277" s="368" t="s">
        <v>717</v>
      </c>
      <c r="C277" s="160"/>
      <c r="D277" s="196"/>
      <c r="E277" s="160"/>
      <c r="F277" s="196"/>
      <c r="G277" s="160"/>
      <c r="H277" s="196"/>
      <c r="I277" s="160"/>
      <c r="J277" s="196"/>
      <c r="K277" s="160"/>
      <c r="L277" s="196"/>
      <c r="M277" s="160"/>
      <c r="N277" s="196"/>
      <c r="O277" s="160"/>
      <c r="P277" s="196"/>
      <c r="Q277" s="160"/>
      <c r="R277" s="196"/>
      <c r="S277" s="1"/>
      <c r="T277" s="1"/>
    </row>
    <row r="278" spans="1:20" ht="21" customHeight="1" thickBot="1">
      <c r="A278" s="204">
        <v>12</v>
      </c>
      <c r="B278" s="365" t="s">
        <v>262</v>
      </c>
      <c r="C278" s="160"/>
      <c r="D278" s="196"/>
      <c r="E278" s="160"/>
      <c r="F278" s="196"/>
      <c r="G278" s="160"/>
      <c r="H278" s="196"/>
      <c r="I278" s="160"/>
      <c r="J278" s="196"/>
      <c r="K278" s="160"/>
      <c r="L278" s="196"/>
      <c r="M278" s="160"/>
      <c r="N278" s="196"/>
      <c r="O278" s="160"/>
      <c r="P278" s="196"/>
      <c r="Q278" s="160"/>
      <c r="R278" s="196"/>
      <c r="S278" s="1"/>
      <c r="T278" s="1"/>
    </row>
    <row r="279" spans="1:20" ht="21" customHeight="1" thickBot="1">
      <c r="A279" s="205">
        <v>13</v>
      </c>
      <c r="B279" s="366" t="s">
        <v>692</v>
      </c>
      <c r="C279" s="189"/>
      <c r="D279" s="197">
        <v>1</v>
      </c>
      <c r="E279" s="189"/>
      <c r="F279" s="197">
        <v>0</v>
      </c>
      <c r="G279" s="189"/>
      <c r="H279" s="197">
        <v>0</v>
      </c>
      <c r="I279" s="189"/>
      <c r="J279" s="197">
        <v>0</v>
      </c>
      <c r="K279" s="189"/>
      <c r="L279" s="197">
        <v>0</v>
      </c>
      <c r="M279" s="189"/>
      <c r="N279" s="197">
        <v>0</v>
      </c>
      <c r="O279" s="189"/>
      <c r="P279" s="197">
        <v>0</v>
      </c>
      <c r="Q279" s="189"/>
      <c r="R279" s="197">
        <v>0</v>
      </c>
      <c r="S279" s="1"/>
      <c r="T279" s="1"/>
    </row>
    <row r="280" spans="1:20" ht="5.25" customHeight="1">
      <c r="A280" s="67"/>
      <c r="B280" s="68"/>
      <c r="C280" s="69"/>
      <c r="D280" s="69"/>
      <c r="E280" s="70"/>
      <c r="F280" s="69"/>
      <c r="G280" s="69"/>
      <c r="H280" s="70"/>
      <c r="I280" s="71"/>
      <c r="J280" s="71"/>
      <c r="K280" s="59"/>
      <c r="L280" s="59"/>
      <c r="M280" s="59"/>
      <c r="N280" s="59"/>
      <c r="O280" s="59"/>
      <c r="P280" s="59"/>
      <c r="Q280" s="59"/>
      <c r="R280" s="59"/>
      <c r="S280" s="59"/>
      <c r="T280" s="59"/>
    </row>
    <row r="281" spans="1:20" ht="15.75">
      <c r="A281" s="72" t="s">
        <v>246</v>
      </c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59"/>
      <c r="M281" s="59"/>
      <c r="N281" s="59"/>
      <c r="O281" s="59"/>
      <c r="P281" s="59"/>
      <c r="Q281" s="59"/>
      <c r="R281" s="59"/>
      <c r="S281" s="59"/>
      <c r="T281" s="59"/>
    </row>
    <row r="282" spans="1:20" ht="7.5" customHeight="1" thickBot="1">
      <c r="A282" s="59"/>
      <c r="B282" s="5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59"/>
      <c r="R282" s="59"/>
      <c r="S282" s="59"/>
      <c r="T282" s="59"/>
    </row>
    <row r="283" spans="1:20" ht="21" customHeight="1" thickBot="1">
      <c r="A283" s="675" t="s">
        <v>347</v>
      </c>
      <c r="B283" s="678" t="s">
        <v>348</v>
      </c>
      <c r="C283" s="662" t="s">
        <v>224</v>
      </c>
      <c r="D283" s="663"/>
      <c r="E283" s="663"/>
      <c r="F283" s="663"/>
      <c r="G283" s="663"/>
      <c r="H283" s="663"/>
      <c r="I283" s="663"/>
      <c r="J283" s="664"/>
      <c r="K283" s="662" t="s">
        <v>226</v>
      </c>
      <c r="L283" s="663"/>
      <c r="M283" s="663"/>
      <c r="N283" s="663"/>
      <c r="O283" s="663"/>
      <c r="P283" s="663"/>
      <c r="Q283" s="663"/>
      <c r="R283" s="664"/>
      <c r="S283" s="1"/>
      <c r="T283" s="1"/>
    </row>
    <row r="284" spans="1:20" ht="48" customHeight="1" thickBot="1">
      <c r="A284" s="676"/>
      <c r="B284" s="678"/>
      <c r="C284" s="665" t="s">
        <v>772</v>
      </c>
      <c r="D284" s="666"/>
      <c r="E284" s="682" t="s">
        <v>771</v>
      </c>
      <c r="F284" s="683"/>
      <c r="G284" s="682" t="s">
        <v>770</v>
      </c>
      <c r="H284" s="683"/>
      <c r="I284" s="665" t="s">
        <v>219</v>
      </c>
      <c r="J284" s="666"/>
      <c r="K284" s="665" t="s">
        <v>772</v>
      </c>
      <c r="L284" s="666"/>
      <c r="M284" s="682" t="s">
        <v>771</v>
      </c>
      <c r="N284" s="683"/>
      <c r="O284" s="682" t="s">
        <v>770</v>
      </c>
      <c r="P284" s="683"/>
      <c r="Q284" s="665" t="s">
        <v>219</v>
      </c>
      <c r="R284" s="666"/>
      <c r="S284" s="1"/>
      <c r="T284" s="1"/>
    </row>
    <row r="285" spans="1:20" ht="21.95" customHeight="1" thickBot="1">
      <c r="A285" s="677"/>
      <c r="B285" s="678"/>
      <c r="C285" s="73">
        <f>C266</f>
        <v>2014</v>
      </c>
      <c r="D285" s="74">
        <f>D266</f>
        <v>2015</v>
      </c>
      <c r="E285" s="73">
        <f t="shared" ref="E285:R285" si="86">C285</f>
        <v>2014</v>
      </c>
      <c r="F285" s="74">
        <f t="shared" si="86"/>
        <v>2015</v>
      </c>
      <c r="G285" s="73">
        <f t="shared" si="86"/>
        <v>2014</v>
      </c>
      <c r="H285" s="74">
        <f t="shared" si="86"/>
        <v>2015</v>
      </c>
      <c r="I285" s="73">
        <f t="shared" si="86"/>
        <v>2014</v>
      </c>
      <c r="J285" s="74">
        <f t="shared" si="86"/>
        <v>2015</v>
      </c>
      <c r="K285" s="73">
        <f t="shared" si="86"/>
        <v>2014</v>
      </c>
      <c r="L285" s="74">
        <f t="shared" si="86"/>
        <v>2015</v>
      </c>
      <c r="M285" s="73">
        <f t="shared" si="86"/>
        <v>2014</v>
      </c>
      <c r="N285" s="74">
        <f t="shared" si="86"/>
        <v>2015</v>
      </c>
      <c r="O285" s="73">
        <f t="shared" si="86"/>
        <v>2014</v>
      </c>
      <c r="P285" s="74">
        <f t="shared" si="86"/>
        <v>2015</v>
      </c>
      <c r="Q285" s="73">
        <f t="shared" si="86"/>
        <v>2014</v>
      </c>
      <c r="R285" s="74">
        <f t="shared" si="86"/>
        <v>2015</v>
      </c>
      <c r="S285" s="1"/>
      <c r="T285" s="1"/>
    </row>
    <row r="286" spans="1:20" ht="21" customHeight="1">
      <c r="A286" s="203">
        <v>1</v>
      </c>
      <c r="B286" s="367" t="s">
        <v>707</v>
      </c>
      <c r="C286" s="159"/>
      <c r="D286" s="195"/>
      <c r="E286" s="159"/>
      <c r="F286" s="195"/>
      <c r="G286" s="159"/>
      <c r="H286" s="195"/>
      <c r="I286" s="159"/>
      <c r="J286" s="195"/>
      <c r="K286" s="159"/>
      <c r="L286" s="195"/>
      <c r="M286" s="159"/>
      <c r="N286" s="195"/>
      <c r="O286" s="159"/>
      <c r="P286" s="195"/>
      <c r="Q286" s="159"/>
      <c r="R286" s="195"/>
      <c r="S286" s="1"/>
      <c r="T286" s="1"/>
    </row>
    <row r="287" spans="1:20" ht="21" customHeight="1">
      <c r="A287" s="204">
        <v>2</v>
      </c>
      <c r="B287" s="368" t="s">
        <v>708</v>
      </c>
      <c r="C287" s="160"/>
      <c r="D287" s="196"/>
      <c r="E287" s="160"/>
      <c r="F287" s="196"/>
      <c r="G287" s="160"/>
      <c r="H287" s="196"/>
      <c r="I287" s="160"/>
      <c r="J287" s="196"/>
      <c r="K287" s="160"/>
      <c r="L287" s="196"/>
      <c r="M287" s="160"/>
      <c r="N287" s="196"/>
      <c r="O287" s="160"/>
      <c r="P287" s="196"/>
      <c r="Q287" s="160"/>
      <c r="R287" s="196"/>
      <c r="S287" s="1"/>
      <c r="T287" s="1"/>
    </row>
    <row r="288" spans="1:20" ht="21" customHeight="1">
      <c r="A288" s="204">
        <v>3</v>
      </c>
      <c r="B288" s="368" t="s">
        <v>709</v>
      </c>
      <c r="C288" s="160"/>
      <c r="D288" s="196">
        <v>1</v>
      </c>
      <c r="E288" s="160"/>
      <c r="F288" s="196"/>
      <c r="G288" s="160"/>
      <c r="H288" s="196"/>
      <c r="I288" s="160"/>
      <c r="J288" s="196"/>
      <c r="K288" s="160"/>
      <c r="L288" s="196">
        <v>1</v>
      </c>
      <c r="M288" s="160"/>
      <c r="N288" s="196"/>
      <c r="O288" s="160"/>
      <c r="P288" s="196"/>
      <c r="Q288" s="160"/>
      <c r="R288" s="196"/>
      <c r="S288" s="1"/>
      <c r="T288" s="1"/>
    </row>
    <row r="289" spans="1:20" ht="21" customHeight="1">
      <c r="A289" s="204">
        <v>4</v>
      </c>
      <c r="B289" s="368" t="s">
        <v>710</v>
      </c>
      <c r="C289" s="160"/>
      <c r="D289" s="196"/>
      <c r="E289" s="160"/>
      <c r="F289" s="196"/>
      <c r="G289" s="160"/>
      <c r="H289" s="196"/>
      <c r="I289" s="160"/>
      <c r="J289" s="196"/>
      <c r="K289" s="160"/>
      <c r="L289" s="196"/>
      <c r="M289" s="160"/>
      <c r="N289" s="196"/>
      <c r="O289" s="160"/>
      <c r="P289" s="196"/>
      <c r="Q289" s="160"/>
      <c r="R289" s="196"/>
      <c r="S289" s="1"/>
      <c r="T289" s="1"/>
    </row>
    <row r="290" spans="1:20" ht="21" customHeight="1">
      <c r="A290" s="204">
        <v>5</v>
      </c>
      <c r="B290" s="368" t="s">
        <v>711</v>
      </c>
      <c r="C290" s="160"/>
      <c r="D290" s="196"/>
      <c r="E290" s="160"/>
      <c r="F290" s="196"/>
      <c r="G290" s="160"/>
      <c r="H290" s="196"/>
      <c r="I290" s="160"/>
      <c r="J290" s="196"/>
      <c r="K290" s="160"/>
      <c r="L290" s="196"/>
      <c r="M290" s="160"/>
      <c r="N290" s="196"/>
      <c r="O290" s="160"/>
      <c r="P290" s="196"/>
      <c r="Q290" s="160"/>
      <c r="R290" s="196"/>
      <c r="S290" s="1"/>
      <c r="T290" s="1"/>
    </row>
    <row r="291" spans="1:20" ht="21" customHeight="1">
      <c r="A291" s="204">
        <v>6</v>
      </c>
      <c r="B291" s="368" t="s">
        <v>712</v>
      </c>
      <c r="C291" s="160"/>
      <c r="D291" s="196"/>
      <c r="E291" s="160"/>
      <c r="F291" s="196"/>
      <c r="G291" s="160"/>
      <c r="H291" s="196"/>
      <c r="I291" s="160"/>
      <c r="J291" s="196"/>
      <c r="K291" s="160"/>
      <c r="L291" s="196"/>
      <c r="M291" s="160"/>
      <c r="N291" s="196"/>
      <c r="O291" s="160"/>
      <c r="P291" s="196"/>
      <c r="Q291" s="160"/>
      <c r="R291" s="196"/>
      <c r="S291" s="1"/>
      <c r="T291" s="1"/>
    </row>
    <row r="292" spans="1:20" ht="21" customHeight="1">
      <c r="A292" s="204">
        <v>7</v>
      </c>
      <c r="B292" s="368" t="s">
        <v>713</v>
      </c>
      <c r="C292" s="160"/>
      <c r="D292" s="196"/>
      <c r="E292" s="160"/>
      <c r="F292" s="196"/>
      <c r="G292" s="160"/>
      <c r="H292" s="196"/>
      <c r="I292" s="160"/>
      <c r="J292" s="196"/>
      <c r="K292" s="160"/>
      <c r="L292" s="196"/>
      <c r="M292" s="160"/>
      <c r="N292" s="196"/>
      <c r="O292" s="160"/>
      <c r="P292" s="196"/>
      <c r="Q292" s="160"/>
      <c r="R292" s="196"/>
      <c r="S292" s="1"/>
      <c r="T292" s="1"/>
    </row>
    <row r="293" spans="1:20" ht="21" customHeight="1">
      <c r="A293" s="204">
        <v>8</v>
      </c>
      <c r="B293" s="368" t="s">
        <v>714</v>
      </c>
      <c r="C293" s="160"/>
      <c r="D293" s="196"/>
      <c r="E293" s="160"/>
      <c r="F293" s="196"/>
      <c r="G293" s="160"/>
      <c r="H293" s="196"/>
      <c r="I293" s="160"/>
      <c r="J293" s="196"/>
      <c r="K293" s="160"/>
      <c r="L293" s="196"/>
      <c r="M293" s="160"/>
      <c r="N293" s="196"/>
      <c r="O293" s="160"/>
      <c r="P293" s="196"/>
      <c r="Q293" s="160"/>
      <c r="R293" s="196"/>
      <c r="S293" s="1"/>
      <c r="T293" s="1"/>
    </row>
    <row r="294" spans="1:20" ht="21" customHeight="1">
      <c r="A294" s="204">
        <v>9</v>
      </c>
      <c r="B294" s="368" t="s">
        <v>715</v>
      </c>
      <c r="C294" s="160"/>
      <c r="D294" s="196"/>
      <c r="E294" s="160"/>
      <c r="F294" s="196"/>
      <c r="G294" s="160"/>
      <c r="H294" s="196"/>
      <c r="I294" s="160"/>
      <c r="J294" s="196"/>
      <c r="K294" s="160"/>
      <c r="L294" s="196"/>
      <c r="M294" s="160"/>
      <c r="N294" s="196"/>
      <c r="O294" s="160"/>
      <c r="P294" s="196"/>
      <c r="Q294" s="160"/>
      <c r="R294" s="196"/>
      <c r="S294" s="1"/>
      <c r="T294" s="1"/>
    </row>
    <row r="295" spans="1:20" ht="21" customHeight="1">
      <c r="A295" s="204">
        <v>10</v>
      </c>
      <c r="B295" s="368" t="s">
        <v>716</v>
      </c>
      <c r="C295" s="160"/>
      <c r="D295" s="196"/>
      <c r="E295" s="160"/>
      <c r="F295" s="196"/>
      <c r="G295" s="160"/>
      <c r="H295" s="196"/>
      <c r="I295" s="160"/>
      <c r="J295" s="196"/>
      <c r="K295" s="160"/>
      <c r="L295" s="196"/>
      <c r="M295" s="160"/>
      <c r="N295" s="196"/>
      <c r="O295" s="160"/>
      <c r="P295" s="196"/>
      <c r="Q295" s="160"/>
      <c r="R295" s="196"/>
      <c r="S295" s="1"/>
      <c r="T295" s="1"/>
    </row>
    <row r="296" spans="1:20" ht="21" customHeight="1">
      <c r="A296" s="204">
        <v>11</v>
      </c>
      <c r="B296" s="368" t="s">
        <v>717</v>
      </c>
      <c r="C296" s="160"/>
      <c r="D296" s="196"/>
      <c r="E296" s="160"/>
      <c r="F296" s="196"/>
      <c r="G296" s="160"/>
      <c r="H296" s="196"/>
      <c r="I296" s="160"/>
      <c r="J296" s="196"/>
      <c r="K296" s="160"/>
      <c r="L296" s="196"/>
      <c r="M296" s="160"/>
      <c r="N296" s="196"/>
      <c r="O296" s="160"/>
      <c r="P296" s="196"/>
      <c r="Q296" s="160"/>
      <c r="R296" s="196"/>
      <c r="S296" s="1"/>
      <c r="T296" s="1"/>
    </row>
    <row r="297" spans="1:20" ht="21" customHeight="1" thickBot="1">
      <c r="A297" s="204">
        <v>12</v>
      </c>
      <c r="B297" s="365" t="s">
        <v>262</v>
      </c>
      <c r="C297" s="160"/>
      <c r="D297" s="196"/>
      <c r="E297" s="160"/>
      <c r="F297" s="196"/>
      <c r="G297" s="160"/>
      <c r="H297" s="196"/>
      <c r="I297" s="160"/>
      <c r="J297" s="196"/>
      <c r="K297" s="160"/>
      <c r="L297" s="196"/>
      <c r="M297" s="160"/>
      <c r="N297" s="196"/>
      <c r="O297" s="160"/>
      <c r="P297" s="196"/>
      <c r="Q297" s="160"/>
      <c r="R297" s="196"/>
      <c r="S297" s="1"/>
      <c r="T297" s="1"/>
    </row>
    <row r="298" spans="1:20" ht="21" customHeight="1" thickBot="1">
      <c r="A298" s="205">
        <v>13</v>
      </c>
      <c r="B298" s="366" t="s">
        <v>692</v>
      </c>
      <c r="C298" s="189"/>
      <c r="D298" s="197">
        <v>1</v>
      </c>
      <c r="E298" s="189"/>
      <c r="F298" s="197">
        <v>0</v>
      </c>
      <c r="G298" s="189"/>
      <c r="H298" s="197">
        <v>0</v>
      </c>
      <c r="I298" s="189"/>
      <c r="J298" s="197">
        <v>0</v>
      </c>
      <c r="K298" s="189"/>
      <c r="L298" s="197">
        <v>1</v>
      </c>
      <c r="M298" s="189"/>
      <c r="N298" s="197">
        <v>0</v>
      </c>
      <c r="O298" s="189"/>
      <c r="P298" s="197">
        <v>0</v>
      </c>
      <c r="Q298" s="189"/>
      <c r="R298" s="197">
        <v>0</v>
      </c>
      <c r="S298" s="1"/>
      <c r="T298" s="1"/>
    </row>
    <row r="299" spans="1:20" ht="5.25" customHeight="1">
      <c r="A299" s="67"/>
      <c r="B299" s="68"/>
      <c r="C299" s="69"/>
      <c r="D299" s="69"/>
      <c r="E299" s="70"/>
      <c r="F299" s="69"/>
      <c r="G299" s="69"/>
      <c r="H299" s="70"/>
      <c r="I299" s="71"/>
      <c r="J299" s="71"/>
      <c r="K299" s="59"/>
      <c r="L299" s="59"/>
      <c r="M299" s="59"/>
      <c r="N299" s="59"/>
      <c r="O299" s="59"/>
      <c r="P299" s="59"/>
      <c r="Q299" s="59"/>
      <c r="R299" s="59"/>
      <c r="S299" s="59"/>
      <c r="T299" s="59"/>
    </row>
    <row r="300" spans="1:20" ht="15.75">
      <c r="A300" s="72" t="s">
        <v>769</v>
      </c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59"/>
      <c r="M300" s="59"/>
      <c r="N300" s="59"/>
      <c r="O300" s="59"/>
      <c r="P300" s="59"/>
      <c r="Q300" s="59"/>
      <c r="R300" s="59"/>
      <c r="S300" s="59"/>
      <c r="T300" s="59"/>
    </row>
    <row r="301" spans="1:20" ht="7.5" customHeight="1" thickBot="1">
      <c r="A301" s="59"/>
      <c r="B301" s="5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59"/>
      <c r="R301" s="59"/>
      <c r="S301" s="59"/>
      <c r="T301" s="59"/>
    </row>
    <row r="302" spans="1:20" ht="21" customHeight="1" thickBot="1">
      <c r="A302" s="675" t="s">
        <v>347</v>
      </c>
      <c r="B302" s="678" t="s">
        <v>348</v>
      </c>
      <c r="C302" s="662" t="s">
        <v>774</v>
      </c>
      <c r="D302" s="663"/>
      <c r="E302" s="663"/>
      <c r="F302" s="663"/>
      <c r="G302" s="663"/>
      <c r="H302" s="663"/>
      <c r="I302" s="663"/>
      <c r="J302" s="664"/>
      <c r="K302" s="662" t="s">
        <v>773</v>
      </c>
      <c r="L302" s="663"/>
      <c r="M302" s="663"/>
      <c r="N302" s="663"/>
      <c r="O302" s="663"/>
      <c r="P302" s="663"/>
      <c r="Q302" s="663"/>
      <c r="R302" s="664"/>
      <c r="S302" s="1"/>
      <c r="T302" s="1"/>
    </row>
    <row r="303" spans="1:20" ht="48" customHeight="1" thickBot="1">
      <c r="A303" s="676"/>
      <c r="B303" s="678"/>
      <c r="C303" s="665" t="s">
        <v>772</v>
      </c>
      <c r="D303" s="666"/>
      <c r="E303" s="682" t="s">
        <v>771</v>
      </c>
      <c r="F303" s="683"/>
      <c r="G303" s="682" t="s">
        <v>770</v>
      </c>
      <c r="H303" s="683"/>
      <c r="I303" s="665" t="s">
        <v>219</v>
      </c>
      <c r="J303" s="666"/>
      <c r="K303" s="665" t="s">
        <v>772</v>
      </c>
      <c r="L303" s="666"/>
      <c r="M303" s="682" t="s">
        <v>771</v>
      </c>
      <c r="N303" s="683"/>
      <c r="O303" s="682" t="s">
        <v>770</v>
      </c>
      <c r="P303" s="683"/>
      <c r="Q303" s="665" t="s">
        <v>219</v>
      </c>
      <c r="R303" s="666"/>
      <c r="S303" s="1"/>
      <c r="T303" s="1"/>
    </row>
    <row r="304" spans="1:20" ht="21.95" customHeight="1" thickBot="1">
      <c r="A304" s="677"/>
      <c r="B304" s="678"/>
      <c r="C304" s="73">
        <f>C285</f>
        <v>2014</v>
      </c>
      <c r="D304" s="74">
        <f>D285</f>
        <v>2015</v>
      </c>
      <c r="E304" s="73">
        <f t="shared" ref="E304:R304" si="87">C304</f>
        <v>2014</v>
      </c>
      <c r="F304" s="74">
        <f t="shared" si="87"/>
        <v>2015</v>
      </c>
      <c r="G304" s="73">
        <f t="shared" si="87"/>
        <v>2014</v>
      </c>
      <c r="H304" s="74">
        <f t="shared" si="87"/>
        <v>2015</v>
      </c>
      <c r="I304" s="73">
        <f t="shared" si="87"/>
        <v>2014</v>
      </c>
      <c r="J304" s="74">
        <f t="shared" si="87"/>
        <v>2015</v>
      </c>
      <c r="K304" s="73">
        <f t="shared" si="87"/>
        <v>2014</v>
      </c>
      <c r="L304" s="74">
        <f t="shared" si="87"/>
        <v>2015</v>
      </c>
      <c r="M304" s="73">
        <f t="shared" si="87"/>
        <v>2014</v>
      </c>
      <c r="N304" s="74">
        <f t="shared" si="87"/>
        <v>2015</v>
      </c>
      <c r="O304" s="73">
        <f t="shared" si="87"/>
        <v>2014</v>
      </c>
      <c r="P304" s="74">
        <f t="shared" si="87"/>
        <v>2015</v>
      </c>
      <c r="Q304" s="73">
        <f t="shared" si="87"/>
        <v>2014</v>
      </c>
      <c r="R304" s="74">
        <f t="shared" si="87"/>
        <v>2015</v>
      </c>
      <c r="S304" s="1"/>
      <c r="T304" s="1"/>
    </row>
    <row r="305" spans="1:20" ht="21" customHeight="1">
      <c r="A305" s="203">
        <v>1</v>
      </c>
      <c r="B305" s="367" t="s">
        <v>707</v>
      </c>
      <c r="C305" s="159"/>
      <c r="D305" s="195"/>
      <c r="E305" s="159"/>
      <c r="F305" s="195"/>
      <c r="G305" s="159"/>
      <c r="H305" s="195"/>
      <c r="I305" s="159"/>
      <c r="J305" s="195"/>
      <c r="K305" s="159"/>
      <c r="L305" s="195"/>
      <c r="M305" s="159"/>
      <c r="N305" s="195"/>
      <c r="O305" s="159"/>
      <c r="P305" s="195"/>
      <c r="Q305" s="159"/>
      <c r="R305" s="195"/>
      <c r="S305" s="1"/>
      <c r="T305" s="1"/>
    </row>
    <row r="306" spans="1:20" ht="21" customHeight="1">
      <c r="A306" s="204">
        <v>2</v>
      </c>
      <c r="B306" s="368" t="s">
        <v>708</v>
      </c>
      <c r="C306" s="160"/>
      <c r="D306" s="196"/>
      <c r="E306" s="160"/>
      <c r="F306" s="196"/>
      <c r="G306" s="160"/>
      <c r="H306" s="196"/>
      <c r="I306" s="160"/>
      <c r="J306" s="196"/>
      <c r="K306" s="160"/>
      <c r="L306" s="196"/>
      <c r="M306" s="160"/>
      <c r="N306" s="196"/>
      <c r="O306" s="160"/>
      <c r="P306" s="196"/>
      <c r="Q306" s="160"/>
      <c r="R306" s="196"/>
      <c r="S306" s="1"/>
      <c r="T306" s="1"/>
    </row>
    <row r="307" spans="1:20" ht="21" customHeight="1">
      <c r="A307" s="204">
        <v>3</v>
      </c>
      <c r="B307" s="368" t="s">
        <v>709</v>
      </c>
      <c r="C307" s="160"/>
      <c r="D307" s="196"/>
      <c r="E307" s="160"/>
      <c r="F307" s="196"/>
      <c r="G307" s="160"/>
      <c r="H307" s="196"/>
      <c r="I307" s="160"/>
      <c r="J307" s="196"/>
      <c r="K307" s="160"/>
      <c r="L307" s="196"/>
      <c r="M307" s="160"/>
      <c r="N307" s="196"/>
      <c r="O307" s="160"/>
      <c r="P307" s="196"/>
      <c r="Q307" s="160"/>
      <c r="R307" s="196"/>
      <c r="S307" s="1"/>
      <c r="T307" s="1"/>
    </row>
    <row r="308" spans="1:20" ht="21" customHeight="1">
      <c r="A308" s="204">
        <v>4</v>
      </c>
      <c r="B308" s="368" t="s">
        <v>710</v>
      </c>
      <c r="C308" s="160"/>
      <c r="D308" s="196"/>
      <c r="E308" s="160"/>
      <c r="F308" s="196"/>
      <c r="G308" s="160"/>
      <c r="H308" s="196"/>
      <c r="I308" s="160"/>
      <c r="J308" s="196"/>
      <c r="K308" s="160"/>
      <c r="L308" s="196"/>
      <c r="M308" s="160"/>
      <c r="N308" s="196"/>
      <c r="O308" s="160"/>
      <c r="P308" s="196"/>
      <c r="Q308" s="160"/>
      <c r="R308" s="196"/>
      <c r="S308" s="1"/>
      <c r="T308" s="1"/>
    </row>
    <row r="309" spans="1:20" ht="21" customHeight="1">
      <c r="A309" s="204">
        <v>5</v>
      </c>
      <c r="B309" s="368" t="s">
        <v>711</v>
      </c>
      <c r="C309" s="160"/>
      <c r="D309" s="196"/>
      <c r="E309" s="160"/>
      <c r="F309" s="196"/>
      <c r="G309" s="160"/>
      <c r="H309" s="196"/>
      <c r="I309" s="160"/>
      <c r="J309" s="196"/>
      <c r="K309" s="160"/>
      <c r="L309" s="196"/>
      <c r="M309" s="160"/>
      <c r="N309" s="196"/>
      <c r="O309" s="160"/>
      <c r="P309" s="196"/>
      <c r="Q309" s="160"/>
      <c r="R309" s="196"/>
      <c r="S309" s="1"/>
      <c r="T309" s="1"/>
    </row>
    <row r="310" spans="1:20" ht="21" customHeight="1">
      <c r="A310" s="204">
        <v>6</v>
      </c>
      <c r="B310" s="368" t="s">
        <v>712</v>
      </c>
      <c r="C310" s="160"/>
      <c r="D310" s="196"/>
      <c r="E310" s="160"/>
      <c r="F310" s="196"/>
      <c r="G310" s="160"/>
      <c r="H310" s="196"/>
      <c r="I310" s="160"/>
      <c r="J310" s="196"/>
      <c r="K310" s="160"/>
      <c r="L310" s="196"/>
      <c r="M310" s="160"/>
      <c r="N310" s="196"/>
      <c r="O310" s="160"/>
      <c r="P310" s="196"/>
      <c r="Q310" s="160"/>
      <c r="R310" s="196"/>
      <c r="S310" s="1"/>
      <c r="T310" s="1"/>
    </row>
    <row r="311" spans="1:20" ht="21" customHeight="1">
      <c r="A311" s="204">
        <v>7</v>
      </c>
      <c r="B311" s="368" t="s">
        <v>713</v>
      </c>
      <c r="C311" s="160"/>
      <c r="D311" s="196"/>
      <c r="E311" s="160"/>
      <c r="F311" s="196"/>
      <c r="G311" s="160"/>
      <c r="H311" s="196"/>
      <c r="I311" s="160"/>
      <c r="J311" s="196"/>
      <c r="K311" s="160"/>
      <c r="L311" s="196"/>
      <c r="M311" s="160"/>
      <c r="N311" s="196"/>
      <c r="O311" s="160"/>
      <c r="P311" s="196"/>
      <c r="Q311" s="160"/>
      <c r="R311" s="196"/>
      <c r="S311" s="1"/>
      <c r="T311" s="1"/>
    </row>
    <row r="312" spans="1:20" ht="21" customHeight="1">
      <c r="A312" s="204">
        <v>8</v>
      </c>
      <c r="B312" s="368" t="s">
        <v>714</v>
      </c>
      <c r="C312" s="160"/>
      <c r="D312" s="196"/>
      <c r="E312" s="160"/>
      <c r="F312" s="196"/>
      <c r="G312" s="160"/>
      <c r="H312" s="196"/>
      <c r="I312" s="160"/>
      <c r="J312" s="196"/>
      <c r="K312" s="160"/>
      <c r="L312" s="196"/>
      <c r="M312" s="160"/>
      <c r="N312" s="196"/>
      <c r="O312" s="160"/>
      <c r="P312" s="196"/>
      <c r="Q312" s="160"/>
      <c r="R312" s="196"/>
      <c r="S312" s="1"/>
      <c r="T312" s="1"/>
    </row>
    <row r="313" spans="1:20" ht="21" customHeight="1">
      <c r="A313" s="204">
        <v>9</v>
      </c>
      <c r="B313" s="368" t="s">
        <v>715</v>
      </c>
      <c r="C313" s="160"/>
      <c r="D313" s="196"/>
      <c r="E313" s="160"/>
      <c r="F313" s="196"/>
      <c r="G313" s="160"/>
      <c r="H313" s="196"/>
      <c r="I313" s="160"/>
      <c r="J313" s="196"/>
      <c r="K313" s="160"/>
      <c r="L313" s="196"/>
      <c r="M313" s="160"/>
      <c r="N313" s="196"/>
      <c r="O313" s="160"/>
      <c r="P313" s="196"/>
      <c r="Q313" s="160"/>
      <c r="R313" s="196"/>
      <c r="S313" s="1"/>
      <c r="T313" s="1"/>
    </row>
    <row r="314" spans="1:20" ht="21" customHeight="1">
      <c r="A314" s="204">
        <v>10</v>
      </c>
      <c r="B314" s="368" t="s">
        <v>716</v>
      </c>
      <c r="C314" s="160"/>
      <c r="D314" s="196"/>
      <c r="E314" s="160"/>
      <c r="F314" s="196"/>
      <c r="G314" s="160"/>
      <c r="H314" s="196"/>
      <c r="I314" s="160"/>
      <c r="J314" s="196"/>
      <c r="K314" s="160"/>
      <c r="L314" s="196"/>
      <c r="M314" s="160"/>
      <c r="N314" s="196"/>
      <c r="O314" s="160"/>
      <c r="P314" s="196"/>
      <c r="Q314" s="160"/>
      <c r="R314" s="196"/>
      <c r="S314" s="1"/>
      <c r="T314" s="1"/>
    </row>
    <row r="315" spans="1:20" ht="21" customHeight="1">
      <c r="A315" s="204">
        <v>11</v>
      </c>
      <c r="B315" s="368" t="s">
        <v>717</v>
      </c>
      <c r="C315" s="160"/>
      <c r="D315" s="196"/>
      <c r="E315" s="160"/>
      <c r="F315" s="196"/>
      <c r="G315" s="160"/>
      <c r="H315" s="196"/>
      <c r="I315" s="160"/>
      <c r="J315" s="196"/>
      <c r="K315" s="160"/>
      <c r="L315" s="196"/>
      <c r="M315" s="160"/>
      <c r="N315" s="196"/>
      <c r="O315" s="160"/>
      <c r="P315" s="196"/>
      <c r="Q315" s="160"/>
      <c r="R315" s="196"/>
      <c r="S315" s="1"/>
      <c r="T315" s="1"/>
    </row>
    <row r="316" spans="1:20" ht="21" customHeight="1" thickBot="1">
      <c r="A316" s="204">
        <v>12</v>
      </c>
      <c r="B316" s="365" t="s">
        <v>262</v>
      </c>
      <c r="C316" s="160"/>
      <c r="D316" s="196"/>
      <c r="E316" s="160"/>
      <c r="F316" s="196"/>
      <c r="G316" s="160"/>
      <c r="H316" s="196"/>
      <c r="I316" s="160"/>
      <c r="J316" s="196"/>
      <c r="K316" s="160"/>
      <c r="L316" s="196"/>
      <c r="M316" s="160"/>
      <c r="N316" s="196"/>
      <c r="O316" s="160"/>
      <c r="P316" s="196"/>
      <c r="Q316" s="160"/>
      <c r="R316" s="196"/>
      <c r="S316" s="1"/>
      <c r="T316" s="1"/>
    </row>
    <row r="317" spans="1:20" ht="21" customHeight="1" thickBot="1">
      <c r="A317" s="205">
        <v>13</v>
      </c>
      <c r="B317" s="366" t="s">
        <v>692</v>
      </c>
      <c r="C317" s="189"/>
      <c r="D317" s="197">
        <v>0</v>
      </c>
      <c r="E317" s="189"/>
      <c r="F317" s="197">
        <v>0</v>
      </c>
      <c r="G317" s="189"/>
      <c r="H317" s="197">
        <v>0</v>
      </c>
      <c r="I317" s="189"/>
      <c r="J317" s="197">
        <v>0</v>
      </c>
      <c r="K317" s="189"/>
      <c r="L317" s="197">
        <v>0</v>
      </c>
      <c r="M317" s="189"/>
      <c r="N317" s="197">
        <v>0</v>
      </c>
      <c r="O317" s="189"/>
      <c r="P317" s="197">
        <v>0</v>
      </c>
      <c r="Q317" s="189"/>
      <c r="R317" s="197">
        <v>0</v>
      </c>
      <c r="S317" s="1"/>
      <c r="T317" s="1"/>
    </row>
    <row r="318" spans="1:20" ht="5.25" customHeight="1">
      <c r="A318" s="67"/>
      <c r="B318" s="68"/>
      <c r="C318" s="69"/>
      <c r="D318" s="69"/>
      <c r="E318" s="70"/>
      <c r="F318" s="69"/>
      <c r="G318" s="69"/>
      <c r="H318" s="70"/>
      <c r="I318" s="71"/>
      <c r="J318" s="71"/>
      <c r="K318" s="59"/>
      <c r="L318" s="59"/>
      <c r="M318" s="59"/>
      <c r="N318" s="59"/>
      <c r="O318" s="59"/>
      <c r="P318" s="59"/>
      <c r="Q318" s="59"/>
      <c r="R318" s="59"/>
      <c r="S318" s="59"/>
      <c r="T318" s="59"/>
    </row>
    <row r="319" spans="1:20" ht="15.75">
      <c r="A319" s="72" t="s">
        <v>731</v>
      </c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59"/>
      <c r="M319" s="59"/>
      <c r="N319" s="59"/>
      <c r="O319" s="59"/>
      <c r="P319" s="59"/>
      <c r="Q319" s="59"/>
      <c r="R319" s="59"/>
      <c r="S319" s="59"/>
      <c r="T319" s="59"/>
    </row>
    <row r="320" spans="1:20" ht="7.5" customHeight="1" thickBot="1">
      <c r="A320" s="59"/>
      <c r="B320" s="5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59"/>
      <c r="R320" s="59"/>
      <c r="S320" s="59"/>
      <c r="T320" s="59"/>
    </row>
    <row r="321" spans="1:20" ht="21" customHeight="1" thickBot="1">
      <c r="A321" s="675" t="s">
        <v>347</v>
      </c>
      <c r="B321" s="678" t="s">
        <v>348</v>
      </c>
      <c r="C321" s="662" t="s">
        <v>228</v>
      </c>
      <c r="D321" s="663"/>
      <c r="E321" s="663"/>
      <c r="F321" s="663"/>
      <c r="G321" s="663"/>
      <c r="H321" s="663"/>
      <c r="I321" s="663"/>
      <c r="J321" s="664"/>
      <c r="K321" s="662" t="s">
        <v>229</v>
      </c>
      <c r="L321" s="663"/>
      <c r="M321" s="663"/>
      <c r="N321" s="663"/>
      <c r="O321" s="663"/>
      <c r="P321" s="663"/>
      <c r="Q321" s="663"/>
      <c r="R321" s="664"/>
      <c r="S321" s="1"/>
      <c r="T321" s="1"/>
    </row>
    <row r="322" spans="1:20" ht="48" customHeight="1" thickBot="1">
      <c r="A322" s="676"/>
      <c r="B322" s="678"/>
      <c r="C322" s="665" t="s">
        <v>772</v>
      </c>
      <c r="D322" s="666"/>
      <c r="E322" s="682" t="s">
        <v>771</v>
      </c>
      <c r="F322" s="683"/>
      <c r="G322" s="682" t="s">
        <v>770</v>
      </c>
      <c r="H322" s="683"/>
      <c r="I322" s="665" t="s">
        <v>219</v>
      </c>
      <c r="J322" s="666"/>
      <c r="K322" s="665" t="s">
        <v>772</v>
      </c>
      <c r="L322" s="666"/>
      <c r="M322" s="682" t="s">
        <v>771</v>
      </c>
      <c r="N322" s="683"/>
      <c r="O322" s="682" t="s">
        <v>770</v>
      </c>
      <c r="P322" s="683"/>
      <c r="Q322" s="665" t="s">
        <v>219</v>
      </c>
      <c r="R322" s="666"/>
      <c r="S322" s="1"/>
      <c r="T322" s="1"/>
    </row>
    <row r="323" spans="1:20" ht="21.95" customHeight="1" thickBot="1">
      <c r="A323" s="677"/>
      <c r="B323" s="678"/>
      <c r="C323" s="73">
        <f>C304</f>
        <v>2014</v>
      </c>
      <c r="D323" s="74">
        <f>D304</f>
        <v>2015</v>
      </c>
      <c r="E323" s="73">
        <f t="shared" ref="E323:R323" si="88">C323</f>
        <v>2014</v>
      </c>
      <c r="F323" s="74">
        <f t="shared" si="88"/>
        <v>2015</v>
      </c>
      <c r="G323" s="73">
        <f t="shared" si="88"/>
        <v>2014</v>
      </c>
      <c r="H323" s="74">
        <f t="shared" si="88"/>
        <v>2015</v>
      </c>
      <c r="I323" s="73">
        <f t="shared" si="88"/>
        <v>2014</v>
      </c>
      <c r="J323" s="74">
        <f t="shared" si="88"/>
        <v>2015</v>
      </c>
      <c r="K323" s="73">
        <f t="shared" si="88"/>
        <v>2014</v>
      </c>
      <c r="L323" s="74">
        <f t="shared" si="88"/>
        <v>2015</v>
      </c>
      <c r="M323" s="73">
        <f t="shared" si="88"/>
        <v>2014</v>
      </c>
      <c r="N323" s="74">
        <f t="shared" si="88"/>
        <v>2015</v>
      </c>
      <c r="O323" s="73">
        <f t="shared" si="88"/>
        <v>2014</v>
      </c>
      <c r="P323" s="74">
        <f t="shared" si="88"/>
        <v>2015</v>
      </c>
      <c r="Q323" s="73">
        <f t="shared" si="88"/>
        <v>2014</v>
      </c>
      <c r="R323" s="74">
        <f t="shared" si="88"/>
        <v>2015</v>
      </c>
      <c r="S323" s="1"/>
      <c r="T323" s="1"/>
    </row>
    <row r="324" spans="1:20" ht="21" customHeight="1">
      <c r="A324" s="203">
        <v>1</v>
      </c>
      <c r="B324" s="367" t="s">
        <v>707</v>
      </c>
      <c r="C324" s="159"/>
      <c r="D324" s="195"/>
      <c r="E324" s="159"/>
      <c r="F324" s="195"/>
      <c r="G324" s="159"/>
      <c r="H324" s="195"/>
      <c r="I324" s="159"/>
      <c r="J324" s="195"/>
      <c r="K324" s="159"/>
      <c r="L324" s="195"/>
      <c r="M324" s="159"/>
      <c r="N324" s="195"/>
      <c r="O324" s="159"/>
      <c r="P324" s="195"/>
      <c r="Q324" s="159"/>
      <c r="R324" s="195"/>
      <c r="S324" s="1"/>
      <c r="T324" s="1"/>
    </row>
    <row r="325" spans="1:20" ht="21" customHeight="1">
      <c r="A325" s="204">
        <v>2</v>
      </c>
      <c r="B325" s="368" t="s">
        <v>708</v>
      </c>
      <c r="C325" s="160"/>
      <c r="D325" s="196"/>
      <c r="E325" s="160"/>
      <c r="F325" s="196"/>
      <c r="G325" s="160"/>
      <c r="H325" s="196"/>
      <c r="I325" s="160"/>
      <c r="J325" s="196"/>
      <c r="K325" s="160"/>
      <c r="L325" s="196"/>
      <c r="M325" s="160"/>
      <c r="N325" s="196"/>
      <c r="O325" s="160"/>
      <c r="P325" s="196"/>
      <c r="Q325" s="160"/>
      <c r="R325" s="196"/>
      <c r="S325" s="1"/>
      <c r="T325" s="1"/>
    </row>
    <row r="326" spans="1:20" ht="21" customHeight="1">
      <c r="A326" s="204">
        <v>3</v>
      </c>
      <c r="B326" s="368" t="s">
        <v>709</v>
      </c>
      <c r="C326" s="160"/>
      <c r="D326" s="196"/>
      <c r="E326" s="160"/>
      <c r="F326" s="196"/>
      <c r="G326" s="160"/>
      <c r="H326" s="196"/>
      <c r="I326" s="160"/>
      <c r="J326" s="196"/>
      <c r="K326" s="160"/>
      <c r="L326" s="196"/>
      <c r="M326" s="160"/>
      <c r="N326" s="196"/>
      <c r="O326" s="160"/>
      <c r="P326" s="196"/>
      <c r="Q326" s="160"/>
      <c r="R326" s="196"/>
      <c r="S326" s="1"/>
      <c r="T326" s="1"/>
    </row>
    <row r="327" spans="1:20" ht="21" customHeight="1">
      <c r="A327" s="204">
        <v>4</v>
      </c>
      <c r="B327" s="368" t="s">
        <v>710</v>
      </c>
      <c r="C327" s="160"/>
      <c r="D327" s="196"/>
      <c r="E327" s="160"/>
      <c r="F327" s="196"/>
      <c r="G327" s="160"/>
      <c r="H327" s="196"/>
      <c r="I327" s="160"/>
      <c r="J327" s="196"/>
      <c r="K327" s="160"/>
      <c r="L327" s="196"/>
      <c r="M327" s="160"/>
      <c r="N327" s="196"/>
      <c r="O327" s="160"/>
      <c r="P327" s="196"/>
      <c r="Q327" s="160"/>
      <c r="R327" s="196"/>
      <c r="S327" s="1"/>
      <c r="T327" s="1"/>
    </row>
    <row r="328" spans="1:20" ht="21" customHeight="1">
      <c r="A328" s="204">
        <v>5</v>
      </c>
      <c r="B328" s="368" t="s">
        <v>711</v>
      </c>
      <c r="C328" s="160"/>
      <c r="D328" s="196"/>
      <c r="E328" s="160"/>
      <c r="F328" s="196"/>
      <c r="G328" s="160"/>
      <c r="H328" s="196"/>
      <c r="I328" s="160"/>
      <c r="J328" s="196"/>
      <c r="K328" s="160"/>
      <c r="L328" s="196"/>
      <c r="M328" s="160"/>
      <c r="N328" s="196"/>
      <c r="O328" s="160"/>
      <c r="P328" s="196"/>
      <c r="Q328" s="160"/>
      <c r="R328" s="196"/>
      <c r="S328" s="1"/>
      <c r="T328" s="1"/>
    </row>
    <row r="329" spans="1:20" ht="21" customHeight="1">
      <c r="A329" s="204">
        <v>6</v>
      </c>
      <c r="B329" s="368" t="s">
        <v>712</v>
      </c>
      <c r="C329" s="160"/>
      <c r="D329" s="196"/>
      <c r="E329" s="160"/>
      <c r="F329" s="196"/>
      <c r="G329" s="160"/>
      <c r="H329" s="196"/>
      <c r="I329" s="160"/>
      <c r="J329" s="196"/>
      <c r="K329" s="160"/>
      <c r="L329" s="196"/>
      <c r="M329" s="160"/>
      <c r="N329" s="196"/>
      <c r="O329" s="160"/>
      <c r="P329" s="196"/>
      <c r="Q329" s="160"/>
      <c r="R329" s="196"/>
      <c r="S329" s="1"/>
      <c r="T329" s="1"/>
    </row>
    <row r="330" spans="1:20" ht="21" customHeight="1">
      <c r="A330" s="204">
        <v>7</v>
      </c>
      <c r="B330" s="368" t="s">
        <v>713</v>
      </c>
      <c r="C330" s="160"/>
      <c r="D330" s="196"/>
      <c r="E330" s="160"/>
      <c r="F330" s="196"/>
      <c r="G330" s="160"/>
      <c r="H330" s="196"/>
      <c r="I330" s="160"/>
      <c r="J330" s="196"/>
      <c r="K330" s="160"/>
      <c r="L330" s="196"/>
      <c r="M330" s="160"/>
      <c r="N330" s="196"/>
      <c r="O330" s="160"/>
      <c r="P330" s="196"/>
      <c r="Q330" s="160"/>
      <c r="R330" s="196"/>
      <c r="S330" s="1"/>
      <c r="T330" s="1"/>
    </row>
    <row r="331" spans="1:20" ht="21" customHeight="1">
      <c r="A331" s="204">
        <v>8</v>
      </c>
      <c r="B331" s="368" t="s">
        <v>714</v>
      </c>
      <c r="C331" s="160"/>
      <c r="D331" s="196"/>
      <c r="E331" s="160"/>
      <c r="F331" s="196"/>
      <c r="G331" s="160"/>
      <c r="H331" s="196"/>
      <c r="I331" s="160"/>
      <c r="J331" s="196"/>
      <c r="K331" s="160"/>
      <c r="L331" s="196"/>
      <c r="M331" s="160"/>
      <c r="N331" s="196"/>
      <c r="O331" s="160"/>
      <c r="P331" s="196"/>
      <c r="Q331" s="160"/>
      <c r="R331" s="196"/>
      <c r="S331" s="1"/>
      <c r="T331" s="1"/>
    </row>
    <row r="332" spans="1:20" ht="21" customHeight="1">
      <c r="A332" s="204">
        <v>9</v>
      </c>
      <c r="B332" s="368" t="s">
        <v>715</v>
      </c>
      <c r="C332" s="160"/>
      <c r="D332" s="196"/>
      <c r="E332" s="160"/>
      <c r="F332" s="196"/>
      <c r="G332" s="160"/>
      <c r="H332" s="196"/>
      <c r="I332" s="160"/>
      <c r="J332" s="196"/>
      <c r="K332" s="160"/>
      <c r="L332" s="196"/>
      <c r="M332" s="160"/>
      <c r="N332" s="196"/>
      <c r="O332" s="160"/>
      <c r="P332" s="196"/>
      <c r="Q332" s="160"/>
      <c r="R332" s="196"/>
      <c r="S332" s="1"/>
      <c r="T332" s="1"/>
    </row>
    <row r="333" spans="1:20" ht="21" customHeight="1">
      <c r="A333" s="204">
        <v>10</v>
      </c>
      <c r="B333" s="368" t="s">
        <v>716</v>
      </c>
      <c r="C333" s="160"/>
      <c r="D333" s="196"/>
      <c r="E333" s="160"/>
      <c r="F333" s="196"/>
      <c r="G333" s="160"/>
      <c r="H333" s="196"/>
      <c r="I333" s="160"/>
      <c r="J333" s="196"/>
      <c r="K333" s="160"/>
      <c r="L333" s="196"/>
      <c r="M333" s="160"/>
      <c r="N333" s="196"/>
      <c r="O333" s="160"/>
      <c r="P333" s="196"/>
      <c r="Q333" s="160"/>
      <c r="R333" s="196"/>
      <c r="S333" s="1"/>
      <c r="T333" s="1"/>
    </row>
    <row r="334" spans="1:20" ht="21" customHeight="1">
      <c r="A334" s="204">
        <v>11</v>
      </c>
      <c r="B334" s="368" t="s">
        <v>717</v>
      </c>
      <c r="C334" s="160"/>
      <c r="D334" s="196"/>
      <c r="E334" s="160"/>
      <c r="F334" s="196"/>
      <c r="G334" s="160"/>
      <c r="H334" s="196"/>
      <c r="I334" s="160"/>
      <c r="J334" s="196"/>
      <c r="K334" s="160"/>
      <c r="L334" s="196"/>
      <c r="M334" s="160"/>
      <c r="N334" s="196"/>
      <c r="O334" s="160"/>
      <c r="P334" s="196"/>
      <c r="Q334" s="160"/>
      <c r="R334" s="196"/>
      <c r="S334" s="1"/>
      <c r="T334" s="1"/>
    </row>
    <row r="335" spans="1:20" ht="21" customHeight="1" thickBot="1">
      <c r="A335" s="204">
        <v>12</v>
      </c>
      <c r="B335" s="365" t="s">
        <v>262</v>
      </c>
      <c r="C335" s="160"/>
      <c r="D335" s="196"/>
      <c r="E335" s="160"/>
      <c r="F335" s="196"/>
      <c r="G335" s="160"/>
      <c r="H335" s="196"/>
      <c r="I335" s="160"/>
      <c r="J335" s="196"/>
      <c r="K335" s="160"/>
      <c r="L335" s="196"/>
      <c r="M335" s="160"/>
      <c r="N335" s="196"/>
      <c r="O335" s="160"/>
      <c r="P335" s="196"/>
      <c r="Q335" s="160"/>
      <c r="R335" s="196"/>
      <c r="S335" s="1"/>
      <c r="T335" s="1"/>
    </row>
    <row r="336" spans="1:20" ht="21" customHeight="1" thickBot="1">
      <c r="A336" s="205">
        <v>13</v>
      </c>
      <c r="B336" s="366" t="s">
        <v>692</v>
      </c>
      <c r="C336" s="189"/>
      <c r="D336" s="197">
        <v>0</v>
      </c>
      <c r="E336" s="189"/>
      <c r="F336" s="197">
        <v>0</v>
      </c>
      <c r="G336" s="189"/>
      <c r="H336" s="197">
        <v>0</v>
      </c>
      <c r="I336" s="189"/>
      <c r="J336" s="197">
        <v>0</v>
      </c>
      <c r="K336" s="189"/>
      <c r="L336" s="197">
        <v>0</v>
      </c>
      <c r="M336" s="189"/>
      <c r="N336" s="197">
        <v>0</v>
      </c>
      <c r="O336" s="189"/>
      <c r="P336" s="197">
        <v>0</v>
      </c>
      <c r="Q336" s="189"/>
      <c r="R336" s="197">
        <v>0</v>
      </c>
      <c r="S336" s="1"/>
      <c r="T336" s="1"/>
    </row>
    <row r="337" spans="1:20" ht="9" customHeight="1">
      <c r="A337" s="67"/>
      <c r="B337" s="68"/>
      <c r="C337" s="69"/>
      <c r="D337" s="69"/>
      <c r="E337" s="70"/>
      <c r="F337" s="69"/>
      <c r="G337" s="69"/>
      <c r="H337" s="70"/>
      <c r="I337" s="71"/>
      <c r="J337" s="71"/>
      <c r="K337" s="59"/>
      <c r="L337" s="59"/>
      <c r="M337" s="59"/>
      <c r="N337" s="59"/>
      <c r="O337" s="59"/>
      <c r="P337" s="59"/>
      <c r="Q337" s="59"/>
      <c r="R337" s="59"/>
      <c r="S337" s="59"/>
      <c r="T337" s="59"/>
    </row>
    <row r="338" spans="1:20" ht="15.75">
      <c r="A338" s="72" t="s">
        <v>732</v>
      </c>
      <c r="B338" s="72"/>
      <c r="C338" s="72"/>
      <c r="D338" s="72"/>
      <c r="E338" s="72"/>
      <c r="F338" s="72"/>
      <c r="G338" s="72"/>
      <c r="H338" s="72"/>
      <c r="I338" s="72"/>
      <c r="J338" s="72"/>
      <c r="K338" s="59"/>
      <c r="L338" s="59"/>
      <c r="M338" s="59"/>
      <c r="N338" s="59"/>
      <c r="O338" s="59"/>
      <c r="P338" s="59"/>
      <c r="Q338" s="59"/>
      <c r="R338" s="59"/>
      <c r="S338" s="59"/>
      <c r="T338" s="59"/>
    </row>
    <row r="339" spans="1:20" ht="8.25" customHeight="1" thickBot="1">
      <c r="A339" s="59"/>
      <c r="B339" s="5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59"/>
      <c r="R339" s="59"/>
      <c r="S339" s="59"/>
      <c r="T339" s="59"/>
    </row>
    <row r="340" spans="1:20" ht="34.5" customHeight="1">
      <c r="A340" s="675" t="s">
        <v>347</v>
      </c>
      <c r="B340" s="724" t="s">
        <v>348</v>
      </c>
      <c r="C340" s="670" t="s">
        <v>775</v>
      </c>
      <c r="D340" s="680"/>
      <c r="E340" s="671"/>
      <c r="F340" s="670" t="s">
        <v>195</v>
      </c>
      <c r="G340" s="680"/>
      <c r="H340" s="671"/>
      <c r="I340" s="692" t="s">
        <v>319</v>
      </c>
      <c r="J340" s="693"/>
      <c r="K340" s="670" t="s">
        <v>776</v>
      </c>
      <c r="L340" s="680"/>
      <c r="M340" s="671"/>
      <c r="N340" s="59"/>
      <c r="O340" s="59"/>
      <c r="P340" s="59"/>
      <c r="Q340" s="59"/>
      <c r="R340" s="1"/>
      <c r="S340" s="1"/>
      <c r="T340" s="1"/>
    </row>
    <row r="341" spans="1:20" ht="34.5" customHeight="1" thickBot="1">
      <c r="A341" s="676"/>
      <c r="B341" s="725"/>
      <c r="C341" s="672"/>
      <c r="D341" s="681"/>
      <c r="E341" s="673"/>
      <c r="F341" s="672"/>
      <c r="G341" s="681"/>
      <c r="H341" s="673"/>
      <c r="I341" s="694"/>
      <c r="J341" s="695"/>
      <c r="K341" s="672"/>
      <c r="L341" s="681"/>
      <c r="M341" s="673"/>
      <c r="N341" s="59"/>
      <c r="O341" s="59"/>
      <c r="P341" s="59"/>
      <c r="Q341" s="59"/>
      <c r="R341" s="1"/>
      <c r="S341" s="1"/>
      <c r="T341" s="1"/>
    </row>
    <row r="342" spans="1:20" ht="21.95" customHeight="1" thickBot="1">
      <c r="A342" s="677"/>
      <c r="B342" s="726"/>
      <c r="C342" s="73">
        <f>C304</f>
        <v>2014</v>
      </c>
      <c r="D342" s="198">
        <f>D304</f>
        <v>2015</v>
      </c>
      <c r="E342" s="199" t="s">
        <v>349</v>
      </c>
      <c r="F342" s="73">
        <f>C342</f>
        <v>2014</v>
      </c>
      <c r="G342" s="198">
        <f>D342</f>
        <v>2015</v>
      </c>
      <c r="H342" s="199" t="s">
        <v>349</v>
      </c>
      <c r="I342" s="73">
        <f>F342</f>
        <v>2014</v>
      </c>
      <c r="J342" s="74">
        <f>G342</f>
        <v>2015</v>
      </c>
      <c r="K342" s="73">
        <f>I342</f>
        <v>2014</v>
      </c>
      <c r="L342" s="198">
        <f>J342</f>
        <v>2015</v>
      </c>
      <c r="M342" s="199" t="s">
        <v>349</v>
      </c>
      <c r="N342" s="59"/>
      <c r="O342" s="59"/>
      <c r="P342" s="59"/>
      <c r="Q342" s="59"/>
      <c r="R342" s="1"/>
      <c r="S342" s="1"/>
      <c r="T342" s="1"/>
    </row>
    <row r="343" spans="1:20" ht="21" customHeight="1">
      <c r="A343" s="203">
        <v>1</v>
      </c>
      <c r="B343" s="367" t="s">
        <v>707</v>
      </c>
      <c r="C343" s="78">
        <v>106</v>
      </c>
      <c r="D343" s="191">
        <v>216</v>
      </c>
      <c r="E343" s="192" t="str">
        <f>IF(C343=0,0,IF(D343=0,"-100,0",IF(D343*100/C343&lt;200,ROUND(D343*100/C343-100,1),ROUND(D343/C343,1)&amp;" р")))</f>
        <v>2 р</v>
      </c>
      <c r="F343" s="78">
        <v>106</v>
      </c>
      <c r="G343" s="191">
        <v>48</v>
      </c>
      <c r="H343" s="192">
        <f>IF(F343=0,0,IF(G343=0,"-100,0",IF(G343*100/F343&lt;200,ROUND(G343*100/F343-100,1),ROUND(G343/F343,1)&amp;" р")))</f>
        <v>-54.7</v>
      </c>
      <c r="I343" s="179">
        <f t="shared" ref="I343:J345" si="89">IF(C343=0,0,F343*100/C343)</f>
        <v>100</v>
      </c>
      <c r="J343" s="180">
        <f t="shared" si="89"/>
        <v>22.222222222222221</v>
      </c>
      <c r="K343" s="78"/>
      <c r="L343" s="191">
        <v>168</v>
      </c>
      <c r="M343" s="192">
        <f>IF(K343=0,0,IF(L343=0,"-100,0",IF(L343*100/K343&lt;200,ROUND(L343*100/K343-100,1),ROUND(L343/K343,1)&amp;" р")))</f>
        <v>0</v>
      </c>
      <c r="N343" s="59"/>
      <c r="O343" s="59"/>
      <c r="P343" s="59"/>
      <c r="Q343" s="59"/>
      <c r="R343" s="1"/>
      <c r="S343" s="1"/>
      <c r="T343" s="1"/>
    </row>
    <row r="344" spans="1:20" ht="21" customHeight="1">
      <c r="A344" s="204">
        <v>2</v>
      </c>
      <c r="B344" s="368" t="s">
        <v>708</v>
      </c>
      <c r="C344" s="79"/>
      <c r="D344" s="193"/>
      <c r="E344" s="194">
        <f>IF(C344=0,0,IF(D344=0,"-100,0",IF(D344*100/C344&lt;200,ROUND(D344*100/C344-100,1),ROUND(D344/C344,1)&amp;" р")))</f>
        <v>0</v>
      </c>
      <c r="F344" s="79">
        <v>0</v>
      </c>
      <c r="G344" s="193">
        <v>0</v>
      </c>
      <c r="H344" s="194">
        <f>IF(F344=0,0,IF(G344=0,"-100,0",IF(G344*100/F344&lt;200,ROUND(G344*100/F344-100,1),ROUND(G344/F344,1)&amp;" р")))</f>
        <v>0</v>
      </c>
      <c r="I344" s="181">
        <f t="shared" si="89"/>
        <v>0</v>
      </c>
      <c r="J344" s="182">
        <f t="shared" si="89"/>
        <v>0</v>
      </c>
      <c r="K344" s="79"/>
      <c r="L344" s="193"/>
      <c r="M344" s="194">
        <f>IF(K344=0,0,IF(L344=0,"-100,0",IF(L344*100/K344&lt;200,ROUND(L344*100/K344-100,1),ROUND(L344/K344,1)&amp;" р")))</f>
        <v>0</v>
      </c>
      <c r="N344" s="59"/>
      <c r="O344" s="59"/>
      <c r="P344" s="59"/>
      <c r="Q344" s="59"/>
      <c r="R344" s="1"/>
      <c r="S344" s="1"/>
      <c r="T344" s="1"/>
    </row>
    <row r="345" spans="1:20" ht="21" customHeight="1">
      <c r="A345" s="204">
        <v>3</v>
      </c>
      <c r="B345" s="368" t="s">
        <v>709</v>
      </c>
      <c r="C345" s="79">
        <v>66</v>
      </c>
      <c r="D345" s="193"/>
      <c r="E345" s="194" t="str">
        <f>IF(C345=0,0,IF(D345=0,"-100,0",IF(D345*100/C345&lt;200,ROUND(D345*100/C345-100,1),ROUND(D345/C345,1)&amp;" р")))</f>
        <v>-100,0</v>
      </c>
      <c r="F345" s="79">
        <v>34</v>
      </c>
      <c r="G345" s="193">
        <v>0</v>
      </c>
      <c r="H345" s="194" t="str">
        <f>IF(F345=0,0,IF(G345=0,"-100,0",IF(G345*100/F345&lt;200,ROUND(G345*100/F345-100,1),ROUND(G345/F345,1)&amp;" р")))</f>
        <v>-100,0</v>
      </c>
      <c r="I345" s="181">
        <f t="shared" si="89"/>
        <v>51.515151515151516</v>
      </c>
      <c r="J345" s="182">
        <f t="shared" si="89"/>
        <v>0</v>
      </c>
      <c r="K345" s="79"/>
      <c r="L345" s="193"/>
      <c r="M345" s="194">
        <f>IF(K345=0,0,IF(L345=0,"-100,0",IF(L345*100/K345&lt;200,ROUND(L345*100/K345-100,1),ROUND(L345/K345,1)&amp;" р")))</f>
        <v>0</v>
      </c>
      <c r="N345" s="59"/>
      <c r="O345" s="59"/>
      <c r="P345" s="59"/>
      <c r="Q345" s="59"/>
      <c r="R345" s="1"/>
      <c r="S345" s="1"/>
      <c r="T345" s="1"/>
    </row>
    <row r="346" spans="1:20" ht="21" customHeight="1">
      <c r="A346" s="204">
        <v>4</v>
      </c>
      <c r="B346" s="368" t="s">
        <v>710</v>
      </c>
      <c r="C346" s="79">
        <v>14</v>
      </c>
      <c r="D346" s="193">
        <v>190</v>
      </c>
      <c r="E346" s="194" t="str">
        <f t="shared" ref="E346:E353" si="90">IF(C346=0,0,IF(D346=0,"-100,0",IF(D346*100/C346&lt;200,ROUND(D346*100/C346-100,1),ROUND(D346/C346,1)&amp;" р")))</f>
        <v>13,6 р</v>
      </c>
      <c r="F346" s="79">
        <v>3</v>
      </c>
      <c r="G346" s="193">
        <v>5</v>
      </c>
      <c r="H346" s="194">
        <f t="shared" ref="H346:H353" si="91">IF(F346=0,0,IF(G346=0,"-100,0",IF(G346*100/F346&lt;200,ROUND(G346*100/F346-100,1),ROUND(G346/F346,1)&amp;" р")))</f>
        <v>66.7</v>
      </c>
      <c r="I346" s="181">
        <f t="shared" ref="I346:I353" si="92">IF(C346=0,0,F346*100/C346)</f>
        <v>21.428571428571427</v>
      </c>
      <c r="J346" s="182">
        <f t="shared" ref="J346:J353" si="93">IF(D346=0,0,G346*100/D346)</f>
        <v>2.6315789473684212</v>
      </c>
      <c r="K346" s="79">
        <v>11</v>
      </c>
      <c r="L346" s="193">
        <v>181</v>
      </c>
      <c r="M346" s="194" t="str">
        <f t="shared" ref="M346:M353" si="94">IF(K346=0,0,IF(L346=0,"-100,0",IF(L346*100/K346&lt;200,ROUND(L346*100/K346-100,1),ROUND(L346/K346,1)&amp;" р")))</f>
        <v>16,5 р</v>
      </c>
      <c r="N346" s="59"/>
      <c r="O346" s="59"/>
      <c r="P346" s="59"/>
      <c r="Q346" s="59"/>
      <c r="R346" s="1"/>
      <c r="S346" s="1"/>
      <c r="T346" s="1"/>
    </row>
    <row r="347" spans="1:20" ht="21" customHeight="1">
      <c r="A347" s="204">
        <v>5</v>
      </c>
      <c r="B347" s="368" t="s">
        <v>711</v>
      </c>
      <c r="C347" s="79">
        <v>76</v>
      </c>
      <c r="D347" s="193"/>
      <c r="E347" s="194" t="str">
        <f t="shared" si="90"/>
        <v>-100,0</v>
      </c>
      <c r="F347" s="79">
        <v>76</v>
      </c>
      <c r="G347" s="193">
        <v>0</v>
      </c>
      <c r="H347" s="194" t="str">
        <f t="shared" si="91"/>
        <v>-100,0</v>
      </c>
      <c r="I347" s="181">
        <f t="shared" si="92"/>
        <v>100</v>
      </c>
      <c r="J347" s="182">
        <f t="shared" si="93"/>
        <v>0</v>
      </c>
      <c r="K347" s="79"/>
      <c r="L347" s="193"/>
      <c r="M347" s="194">
        <f t="shared" si="94"/>
        <v>0</v>
      </c>
      <c r="N347" s="59"/>
      <c r="O347" s="59"/>
      <c r="P347" s="59"/>
      <c r="Q347" s="59"/>
      <c r="R347" s="1"/>
      <c r="S347" s="1"/>
      <c r="T347" s="1"/>
    </row>
    <row r="348" spans="1:20" ht="21" customHeight="1">
      <c r="A348" s="204">
        <v>6</v>
      </c>
      <c r="B348" s="368" t="s">
        <v>712</v>
      </c>
      <c r="C348" s="79">
        <v>2</v>
      </c>
      <c r="D348" s="193"/>
      <c r="E348" s="194" t="str">
        <f t="shared" si="90"/>
        <v>-100,0</v>
      </c>
      <c r="F348" s="79">
        <v>2</v>
      </c>
      <c r="G348" s="193">
        <v>0</v>
      </c>
      <c r="H348" s="194" t="str">
        <f t="shared" si="91"/>
        <v>-100,0</v>
      </c>
      <c r="I348" s="181">
        <f t="shared" si="92"/>
        <v>100</v>
      </c>
      <c r="J348" s="182">
        <f t="shared" si="93"/>
        <v>0</v>
      </c>
      <c r="K348" s="79"/>
      <c r="L348" s="193"/>
      <c r="M348" s="194">
        <f t="shared" si="94"/>
        <v>0</v>
      </c>
      <c r="N348" s="59"/>
      <c r="O348" s="59"/>
      <c r="P348" s="59"/>
      <c r="Q348" s="59"/>
      <c r="R348" s="1"/>
      <c r="S348" s="1"/>
      <c r="T348" s="1"/>
    </row>
    <row r="349" spans="1:20" ht="21" customHeight="1">
      <c r="A349" s="204">
        <v>7</v>
      </c>
      <c r="B349" s="368" t="s">
        <v>713</v>
      </c>
      <c r="C349" s="79">
        <v>13</v>
      </c>
      <c r="D349" s="193">
        <v>199</v>
      </c>
      <c r="E349" s="194" t="str">
        <f t="shared" si="90"/>
        <v>15,3 р</v>
      </c>
      <c r="F349" s="79">
        <v>13</v>
      </c>
      <c r="G349" s="193">
        <v>199</v>
      </c>
      <c r="H349" s="194" t="str">
        <f t="shared" si="91"/>
        <v>15,3 р</v>
      </c>
      <c r="I349" s="181">
        <f t="shared" si="92"/>
        <v>100</v>
      </c>
      <c r="J349" s="182">
        <f t="shared" si="93"/>
        <v>100</v>
      </c>
      <c r="K349" s="79"/>
      <c r="L349" s="193"/>
      <c r="M349" s="194">
        <f t="shared" si="94"/>
        <v>0</v>
      </c>
      <c r="N349" s="59"/>
      <c r="O349" s="59"/>
      <c r="P349" s="59"/>
      <c r="Q349" s="59"/>
      <c r="R349" s="1"/>
      <c r="S349" s="1"/>
      <c r="T349" s="1"/>
    </row>
    <row r="350" spans="1:20" ht="21" customHeight="1">
      <c r="A350" s="204">
        <v>8</v>
      </c>
      <c r="B350" s="368" t="s">
        <v>714</v>
      </c>
      <c r="C350" s="79"/>
      <c r="D350" s="193"/>
      <c r="E350" s="194">
        <f t="shared" si="90"/>
        <v>0</v>
      </c>
      <c r="F350" s="79">
        <v>0</v>
      </c>
      <c r="G350" s="193">
        <v>0</v>
      </c>
      <c r="H350" s="194">
        <f t="shared" si="91"/>
        <v>0</v>
      </c>
      <c r="I350" s="181">
        <f t="shared" si="92"/>
        <v>0</v>
      </c>
      <c r="J350" s="182">
        <f t="shared" si="93"/>
        <v>0</v>
      </c>
      <c r="K350" s="79"/>
      <c r="L350" s="193"/>
      <c r="M350" s="194">
        <f t="shared" si="94"/>
        <v>0</v>
      </c>
      <c r="N350" s="59"/>
      <c r="O350" s="59"/>
      <c r="P350" s="59"/>
      <c r="Q350" s="59"/>
      <c r="R350" s="1"/>
      <c r="S350" s="1"/>
      <c r="T350" s="1"/>
    </row>
    <row r="351" spans="1:20" ht="21" customHeight="1">
      <c r="A351" s="204">
        <v>9</v>
      </c>
      <c r="B351" s="368" t="s">
        <v>715</v>
      </c>
      <c r="C351" s="79">
        <v>207</v>
      </c>
      <c r="D351" s="193">
        <v>62</v>
      </c>
      <c r="E351" s="194">
        <f t="shared" si="90"/>
        <v>-70</v>
      </c>
      <c r="F351" s="79">
        <v>207</v>
      </c>
      <c r="G351" s="193">
        <v>62</v>
      </c>
      <c r="H351" s="194">
        <f t="shared" si="91"/>
        <v>-70</v>
      </c>
      <c r="I351" s="181">
        <f t="shared" si="92"/>
        <v>100</v>
      </c>
      <c r="J351" s="182">
        <f t="shared" si="93"/>
        <v>100</v>
      </c>
      <c r="K351" s="79"/>
      <c r="L351" s="193"/>
      <c r="M351" s="194">
        <f t="shared" si="94"/>
        <v>0</v>
      </c>
      <c r="N351" s="59"/>
      <c r="O351" s="59"/>
      <c r="P351" s="59"/>
      <c r="Q351" s="59"/>
      <c r="R351" s="1"/>
      <c r="S351" s="1"/>
      <c r="T351" s="1"/>
    </row>
    <row r="352" spans="1:20" ht="21" customHeight="1">
      <c r="A352" s="204">
        <v>10</v>
      </c>
      <c r="B352" s="368" t="s">
        <v>716</v>
      </c>
      <c r="C352" s="79"/>
      <c r="D352" s="193"/>
      <c r="E352" s="194">
        <f t="shared" si="90"/>
        <v>0</v>
      </c>
      <c r="F352" s="79">
        <v>0</v>
      </c>
      <c r="G352" s="193">
        <v>0</v>
      </c>
      <c r="H352" s="194">
        <f t="shared" si="91"/>
        <v>0</v>
      </c>
      <c r="I352" s="181">
        <f t="shared" si="92"/>
        <v>0</v>
      </c>
      <c r="J352" s="182">
        <f t="shared" si="93"/>
        <v>0</v>
      </c>
      <c r="K352" s="79"/>
      <c r="L352" s="193"/>
      <c r="M352" s="194">
        <f t="shared" si="94"/>
        <v>0</v>
      </c>
      <c r="N352" s="59"/>
      <c r="O352" s="59"/>
      <c r="P352" s="59"/>
      <c r="Q352" s="59"/>
      <c r="R352" s="1"/>
      <c r="S352" s="1"/>
      <c r="T352" s="1"/>
    </row>
    <row r="353" spans="1:20" ht="21" customHeight="1">
      <c r="A353" s="204">
        <v>11</v>
      </c>
      <c r="B353" s="368" t="s">
        <v>717</v>
      </c>
      <c r="C353" s="79"/>
      <c r="D353" s="193"/>
      <c r="E353" s="194">
        <f t="shared" si="90"/>
        <v>0</v>
      </c>
      <c r="F353" s="79">
        <v>0</v>
      </c>
      <c r="G353" s="193">
        <v>0</v>
      </c>
      <c r="H353" s="194">
        <f t="shared" si="91"/>
        <v>0</v>
      </c>
      <c r="I353" s="181">
        <f t="shared" si="92"/>
        <v>0</v>
      </c>
      <c r="J353" s="182">
        <f t="shared" si="93"/>
        <v>0</v>
      </c>
      <c r="K353" s="79"/>
      <c r="L353" s="193"/>
      <c r="M353" s="194">
        <f t="shared" si="94"/>
        <v>0</v>
      </c>
      <c r="N353" s="59"/>
      <c r="O353" s="59"/>
      <c r="P353" s="59"/>
      <c r="Q353" s="59"/>
      <c r="R353" s="1"/>
      <c r="S353" s="1"/>
      <c r="T353" s="1"/>
    </row>
    <row r="354" spans="1:20" ht="21" customHeight="1" thickBot="1">
      <c r="A354" s="204">
        <v>12</v>
      </c>
      <c r="B354" s="365" t="s">
        <v>262</v>
      </c>
      <c r="C354" s="79"/>
      <c r="D354" s="193"/>
      <c r="E354" s="194">
        <f>IF(C354=0,0,IF(D354=0,"-100,0",IF(D354*100/C354&lt;200,ROUND(D354*100/C354-100,1),ROUND(D354/C354,1)&amp;" р")))</f>
        <v>0</v>
      </c>
      <c r="F354" s="79">
        <v>0</v>
      </c>
      <c r="G354" s="193">
        <v>0</v>
      </c>
      <c r="H354" s="194">
        <f>IF(F354=0,0,IF(G354=0,"-100,0",IF(G354*100/F354&lt;200,ROUND(G354*100/F354-100,1),ROUND(G354/F354,1)&amp;" р")))</f>
        <v>0</v>
      </c>
      <c r="I354" s="181">
        <f>IF(C354=0,0,F354*100/C354)</f>
        <v>0</v>
      </c>
      <c r="J354" s="182">
        <f>IF(D354=0,0,G354*100/D354)</f>
        <v>0</v>
      </c>
      <c r="K354" s="79"/>
      <c r="L354" s="193"/>
      <c r="M354" s="194">
        <f>IF(K354=0,0,IF(L354=0,"-100,0",IF(L354*100/K354&lt;200,ROUND(L354*100/K354-100,1),ROUND(L354/K354,1)&amp;" р")))</f>
        <v>0</v>
      </c>
      <c r="N354" s="59"/>
      <c r="O354" s="59"/>
      <c r="P354" s="59"/>
      <c r="Q354" s="59"/>
      <c r="R354" s="1"/>
      <c r="S354" s="1"/>
      <c r="T354" s="1"/>
    </row>
    <row r="355" spans="1:20" ht="21" customHeight="1" thickBot="1">
      <c r="A355" s="205">
        <v>13</v>
      </c>
      <c r="B355" s="366" t="s">
        <v>692</v>
      </c>
      <c r="C355" s="189">
        <v>484</v>
      </c>
      <c r="D355" s="190">
        <v>667</v>
      </c>
      <c r="E355" s="56">
        <f>IF(C355=0,0,IF(D355=0,"-100,0",IF(D355*100/C355&lt;200,ROUND(D355*100/C355-100,1),ROUND(D355/C355,1)&amp;" р")))</f>
        <v>37.799999999999997</v>
      </c>
      <c r="F355" s="189">
        <v>441</v>
      </c>
      <c r="G355" s="190">
        <v>314</v>
      </c>
      <c r="H355" s="56">
        <f>IF(F355=0,0,IF(G355=0,"-100,0",IF(G355*100/F355&lt;200,ROUND(G355*100/F355-100,1),ROUND(G355/F355,1)&amp;" р")))</f>
        <v>-28.8</v>
      </c>
      <c r="I355" s="183">
        <f>IF(C355=0,0,F355*100/C355)</f>
        <v>91.115702479338836</v>
      </c>
      <c r="J355" s="184">
        <f>IF(D355=0,0,G355*100/D355)</f>
        <v>47.07646176911544</v>
      </c>
      <c r="K355" s="189">
        <v>11</v>
      </c>
      <c r="L355" s="190">
        <v>349</v>
      </c>
      <c r="M355" s="56" t="str">
        <f>IF(K355=0,0,IF(L355=0,"-100,0",IF(L355*100/K355&lt;200,ROUND(L355*100/K355-100,1),ROUND(L355/K355,1)&amp;" р")))</f>
        <v>31,7 р</v>
      </c>
      <c r="N355" s="59"/>
      <c r="O355" s="59"/>
      <c r="P355" s="59"/>
      <c r="Q355" s="59"/>
      <c r="R355" s="1"/>
      <c r="S355" s="1"/>
      <c r="T355" s="1"/>
    </row>
    <row r="356" spans="1:20" ht="5.25" customHeight="1">
      <c r="A356" s="67"/>
      <c r="B356" s="68"/>
      <c r="C356" s="69"/>
      <c r="D356" s="69"/>
      <c r="E356" s="70"/>
      <c r="F356" s="69"/>
      <c r="G356" s="69"/>
      <c r="H356" s="70"/>
      <c r="I356" s="71"/>
      <c r="J356" s="71"/>
      <c r="K356" s="59"/>
      <c r="L356" s="59"/>
      <c r="M356" s="59"/>
      <c r="N356" s="59"/>
      <c r="O356" s="59"/>
      <c r="P356" s="59"/>
      <c r="Q356" s="59"/>
      <c r="R356" s="59"/>
      <c r="S356" s="59"/>
      <c r="T356" s="59"/>
    </row>
    <row r="357" spans="1:20" ht="15.75">
      <c r="A357" s="72" t="s">
        <v>733</v>
      </c>
      <c r="B357" s="72"/>
      <c r="C357" s="72"/>
      <c r="D357" s="72"/>
      <c r="E357" s="72"/>
      <c r="F357" s="72"/>
      <c r="G357" s="72"/>
      <c r="H357" s="72"/>
      <c r="I357" s="72"/>
      <c r="J357" s="72"/>
      <c r="K357" s="59"/>
      <c r="L357" s="59"/>
      <c r="M357" s="59"/>
      <c r="N357" s="59"/>
      <c r="O357" s="59"/>
      <c r="P357" s="59"/>
      <c r="Q357" s="59"/>
      <c r="R357" s="59"/>
      <c r="S357" s="59"/>
      <c r="T357" s="59"/>
    </row>
    <row r="358" spans="1:20" ht="9.75" customHeight="1" thickBot="1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39"/>
      <c r="L358" s="39"/>
      <c r="M358" s="39"/>
      <c r="N358" s="39"/>
      <c r="O358" s="39"/>
      <c r="P358" s="39"/>
      <c r="Q358" s="59"/>
      <c r="R358" s="59"/>
      <c r="S358" s="59"/>
      <c r="T358" s="59"/>
    </row>
    <row r="359" spans="1:20" ht="31.5" customHeight="1" thickBot="1">
      <c r="A359" s="675" t="s">
        <v>347</v>
      </c>
      <c r="B359" s="678" t="s">
        <v>348</v>
      </c>
      <c r="C359" s="670" t="s">
        <v>775</v>
      </c>
      <c r="D359" s="680"/>
      <c r="E359" s="671"/>
      <c r="F359" s="670" t="s">
        <v>195</v>
      </c>
      <c r="G359" s="680"/>
      <c r="H359" s="671"/>
      <c r="I359" s="692" t="s">
        <v>319</v>
      </c>
      <c r="J359" s="693"/>
      <c r="K359" s="670" t="s">
        <v>776</v>
      </c>
      <c r="L359" s="680"/>
      <c r="M359" s="671"/>
      <c r="N359" s="59"/>
      <c r="O359" s="59"/>
      <c r="P359" s="59"/>
      <c r="Q359" s="59"/>
      <c r="R359" s="59"/>
      <c r="S359" s="59"/>
      <c r="T359" s="59"/>
    </row>
    <row r="360" spans="1:20" ht="31.5" customHeight="1" thickBot="1">
      <c r="A360" s="676"/>
      <c r="B360" s="678"/>
      <c r="C360" s="672"/>
      <c r="D360" s="681"/>
      <c r="E360" s="673"/>
      <c r="F360" s="672"/>
      <c r="G360" s="681"/>
      <c r="H360" s="673"/>
      <c r="I360" s="694"/>
      <c r="J360" s="695"/>
      <c r="K360" s="672"/>
      <c r="L360" s="681"/>
      <c r="M360" s="673"/>
      <c r="N360" s="59"/>
      <c r="O360" s="59"/>
      <c r="P360" s="59"/>
      <c r="Q360" s="59"/>
      <c r="R360" s="59"/>
      <c r="S360" s="59"/>
      <c r="T360" s="59"/>
    </row>
    <row r="361" spans="1:20" ht="21.95" customHeight="1" thickBot="1">
      <c r="A361" s="677"/>
      <c r="B361" s="678"/>
      <c r="C361" s="73">
        <f>C342</f>
        <v>2014</v>
      </c>
      <c r="D361" s="198">
        <f>D342</f>
        <v>2015</v>
      </c>
      <c r="E361" s="199" t="s">
        <v>349</v>
      </c>
      <c r="F361" s="73">
        <f>C361</f>
        <v>2014</v>
      </c>
      <c r="G361" s="198">
        <f>D361</f>
        <v>2015</v>
      </c>
      <c r="H361" s="199" t="s">
        <v>349</v>
      </c>
      <c r="I361" s="73">
        <f>F361</f>
        <v>2014</v>
      </c>
      <c r="J361" s="74">
        <f>G361</f>
        <v>2015</v>
      </c>
      <c r="K361" s="73">
        <f>I361</f>
        <v>2014</v>
      </c>
      <c r="L361" s="198">
        <f>J361</f>
        <v>2015</v>
      </c>
      <c r="M361" s="199" t="s">
        <v>349</v>
      </c>
      <c r="N361" s="59"/>
      <c r="O361" s="59"/>
      <c r="P361" s="59"/>
      <c r="Q361" s="59"/>
      <c r="R361" s="59"/>
      <c r="S361" s="59"/>
      <c r="T361" s="59"/>
    </row>
    <row r="362" spans="1:20" ht="21" customHeight="1">
      <c r="A362" s="203">
        <v>1</v>
      </c>
      <c r="B362" s="367" t="s">
        <v>707</v>
      </c>
      <c r="C362" s="78">
        <v>106</v>
      </c>
      <c r="D362" s="191">
        <v>215</v>
      </c>
      <c r="E362" s="192" t="str">
        <f>IF(C362=0,0,IF(D362=0,"-100,0",IF(D362*100/C362&lt;200,ROUND(D362*100/C362-100,1),ROUND(D362/C362,1)&amp;" р")))</f>
        <v>2 р</v>
      </c>
      <c r="F362" s="78">
        <v>106</v>
      </c>
      <c r="G362" s="191">
        <v>47</v>
      </c>
      <c r="H362" s="192">
        <f>IF(F362=0,0,IF(G362=0,"-100,0",IF(G362*100/F362&lt;200,ROUND(G362*100/F362-100,1),ROUND(G362/F362,1)&amp;" р")))</f>
        <v>-55.7</v>
      </c>
      <c r="I362" s="179">
        <f t="shared" ref="I362:J364" si="95">IF(C362=0,0,F362*100/C362)</f>
        <v>100</v>
      </c>
      <c r="J362" s="180">
        <f t="shared" si="95"/>
        <v>21.86046511627907</v>
      </c>
      <c r="K362" s="78"/>
      <c r="L362" s="191">
        <v>168</v>
      </c>
      <c r="M362" s="192">
        <f>IF(K362=0,0,IF(L362=0,"-100,0",IF(L362*100/K362&lt;200,ROUND(L362*100/K362-100,1),ROUND(L362/K362,1)&amp;" р")))</f>
        <v>0</v>
      </c>
      <c r="N362" s="59"/>
      <c r="O362" s="59"/>
      <c r="P362" s="59"/>
      <c r="Q362" s="59"/>
      <c r="R362" s="59"/>
      <c r="S362" s="59"/>
      <c r="T362" s="59"/>
    </row>
    <row r="363" spans="1:20" ht="21" customHeight="1">
      <c r="A363" s="204">
        <v>2</v>
      </c>
      <c r="B363" s="368" t="s">
        <v>708</v>
      </c>
      <c r="C363" s="79"/>
      <c r="D363" s="193"/>
      <c r="E363" s="194">
        <f>IF(C363=0,0,IF(D363=0,"-100,0",IF(D363*100/C363&lt;200,ROUND(D363*100/C363-100,1),ROUND(D363/C363,1)&amp;" р")))</f>
        <v>0</v>
      </c>
      <c r="F363" s="79">
        <v>0</v>
      </c>
      <c r="G363" s="193">
        <v>0</v>
      </c>
      <c r="H363" s="194">
        <f>IF(F363=0,0,IF(G363=0,"-100,0",IF(G363*100/F363&lt;200,ROUND(G363*100/F363-100,1),ROUND(G363/F363,1)&amp;" р")))</f>
        <v>0</v>
      </c>
      <c r="I363" s="181">
        <f t="shared" si="95"/>
        <v>0</v>
      </c>
      <c r="J363" s="182">
        <f t="shared" si="95"/>
        <v>0</v>
      </c>
      <c r="K363" s="79"/>
      <c r="L363" s="193"/>
      <c r="M363" s="194">
        <f>IF(K363=0,0,IF(L363=0,"-100,0",IF(L363*100/K363&lt;200,ROUND(L363*100/K363-100,1),ROUND(L363/K363,1)&amp;" р")))</f>
        <v>0</v>
      </c>
      <c r="N363" s="59"/>
      <c r="O363" s="59"/>
      <c r="P363" s="59"/>
      <c r="Q363" s="59"/>
      <c r="R363" s="59"/>
      <c r="S363" s="59"/>
      <c r="T363" s="59"/>
    </row>
    <row r="364" spans="1:20" ht="21" customHeight="1">
      <c r="A364" s="204">
        <v>3</v>
      </c>
      <c r="B364" s="368" t="s">
        <v>709</v>
      </c>
      <c r="C364" s="79">
        <v>66</v>
      </c>
      <c r="D364" s="193"/>
      <c r="E364" s="194" t="str">
        <f>IF(C364=0,0,IF(D364=0,"-100,0",IF(D364*100/C364&lt;200,ROUND(D364*100/C364-100,1),ROUND(D364/C364,1)&amp;" р")))</f>
        <v>-100,0</v>
      </c>
      <c r="F364" s="79">
        <v>34</v>
      </c>
      <c r="G364" s="193">
        <v>0</v>
      </c>
      <c r="H364" s="194" t="str">
        <f>IF(F364=0,0,IF(G364=0,"-100,0",IF(G364*100/F364&lt;200,ROUND(G364*100/F364-100,1),ROUND(G364/F364,1)&amp;" р")))</f>
        <v>-100,0</v>
      </c>
      <c r="I364" s="181">
        <f t="shared" si="95"/>
        <v>51.515151515151516</v>
      </c>
      <c r="J364" s="182">
        <f t="shared" si="95"/>
        <v>0</v>
      </c>
      <c r="K364" s="79"/>
      <c r="L364" s="193"/>
      <c r="M364" s="194">
        <f>IF(K364=0,0,IF(L364=0,"-100,0",IF(L364*100/K364&lt;200,ROUND(L364*100/K364-100,1),ROUND(L364/K364,1)&amp;" р")))</f>
        <v>0</v>
      </c>
      <c r="N364" s="59"/>
      <c r="O364" s="59"/>
      <c r="P364" s="59"/>
      <c r="Q364" s="59"/>
      <c r="R364" s="59"/>
      <c r="S364" s="59"/>
      <c r="T364" s="59"/>
    </row>
    <row r="365" spans="1:20" ht="21" customHeight="1">
      <c r="A365" s="204">
        <v>4</v>
      </c>
      <c r="B365" s="368" t="s">
        <v>710</v>
      </c>
      <c r="C365" s="79">
        <v>14</v>
      </c>
      <c r="D365" s="193"/>
      <c r="E365" s="194" t="str">
        <f t="shared" ref="E365:E372" si="96">IF(C365=0,0,IF(D365=0,"-100,0",IF(D365*100/C365&lt;200,ROUND(D365*100/C365-100,1),ROUND(D365/C365,1)&amp;" р")))</f>
        <v>-100,0</v>
      </c>
      <c r="F365" s="79">
        <v>3</v>
      </c>
      <c r="G365" s="193">
        <v>0</v>
      </c>
      <c r="H365" s="194" t="str">
        <f t="shared" ref="H365:H372" si="97">IF(F365=0,0,IF(G365=0,"-100,0",IF(G365*100/F365&lt;200,ROUND(G365*100/F365-100,1),ROUND(G365/F365,1)&amp;" р")))</f>
        <v>-100,0</v>
      </c>
      <c r="I365" s="181">
        <f t="shared" ref="I365:I372" si="98">IF(C365=0,0,F365*100/C365)</f>
        <v>21.428571428571427</v>
      </c>
      <c r="J365" s="182">
        <f t="shared" ref="J365:J372" si="99">IF(D365=0,0,G365*100/D365)</f>
        <v>0</v>
      </c>
      <c r="K365" s="79">
        <v>11</v>
      </c>
      <c r="L365" s="193"/>
      <c r="M365" s="194" t="str">
        <f t="shared" ref="M365:M372" si="100">IF(K365=0,0,IF(L365=0,"-100,0",IF(L365*100/K365&lt;200,ROUND(L365*100/K365-100,1),ROUND(L365/K365,1)&amp;" р")))</f>
        <v>-100,0</v>
      </c>
      <c r="N365" s="59"/>
      <c r="O365" s="59"/>
      <c r="P365" s="59"/>
      <c r="Q365" s="59"/>
      <c r="R365" s="59"/>
      <c r="S365" s="59"/>
      <c r="T365" s="59"/>
    </row>
    <row r="366" spans="1:20" ht="21" customHeight="1">
      <c r="A366" s="204">
        <v>5</v>
      </c>
      <c r="B366" s="368" t="s">
        <v>711</v>
      </c>
      <c r="C366" s="79">
        <v>76</v>
      </c>
      <c r="D366" s="193"/>
      <c r="E366" s="194" t="str">
        <f t="shared" si="96"/>
        <v>-100,0</v>
      </c>
      <c r="F366" s="79">
        <v>76</v>
      </c>
      <c r="G366" s="193">
        <v>0</v>
      </c>
      <c r="H366" s="194" t="str">
        <f t="shared" si="97"/>
        <v>-100,0</v>
      </c>
      <c r="I366" s="181">
        <f t="shared" si="98"/>
        <v>100</v>
      </c>
      <c r="J366" s="182">
        <f t="shared" si="99"/>
        <v>0</v>
      </c>
      <c r="K366" s="79"/>
      <c r="L366" s="193"/>
      <c r="M366" s="194">
        <f t="shared" si="100"/>
        <v>0</v>
      </c>
      <c r="N366" s="59"/>
      <c r="O366" s="59"/>
      <c r="P366" s="59"/>
      <c r="Q366" s="59"/>
      <c r="R366" s="59"/>
      <c r="S366" s="59"/>
      <c r="T366" s="59"/>
    </row>
    <row r="367" spans="1:20" ht="21" customHeight="1">
      <c r="A367" s="204">
        <v>6</v>
      </c>
      <c r="B367" s="368" t="s">
        <v>712</v>
      </c>
      <c r="C367" s="79"/>
      <c r="D367" s="193"/>
      <c r="E367" s="194">
        <f t="shared" si="96"/>
        <v>0</v>
      </c>
      <c r="F367" s="79">
        <v>0</v>
      </c>
      <c r="G367" s="193">
        <v>0</v>
      </c>
      <c r="H367" s="194">
        <f t="shared" si="97"/>
        <v>0</v>
      </c>
      <c r="I367" s="181">
        <f t="shared" si="98"/>
        <v>0</v>
      </c>
      <c r="J367" s="182">
        <f t="shared" si="99"/>
        <v>0</v>
      </c>
      <c r="K367" s="79"/>
      <c r="L367" s="193"/>
      <c r="M367" s="194">
        <f t="shared" si="100"/>
        <v>0</v>
      </c>
      <c r="N367" s="59"/>
      <c r="O367" s="59"/>
      <c r="P367" s="59"/>
      <c r="Q367" s="59"/>
      <c r="R367" s="59"/>
      <c r="S367" s="59"/>
      <c r="T367" s="59"/>
    </row>
    <row r="368" spans="1:20" ht="21" customHeight="1">
      <c r="A368" s="204">
        <v>7</v>
      </c>
      <c r="B368" s="368" t="s">
        <v>713</v>
      </c>
      <c r="C368" s="79">
        <v>13</v>
      </c>
      <c r="D368" s="193">
        <v>199</v>
      </c>
      <c r="E368" s="194" t="str">
        <f t="shared" si="96"/>
        <v>15,3 р</v>
      </c>
      <c r="F368" s="79">
        <v>13</v>
      </c>
      <c r="G368" s="193">
        <v>199</v>
      </c>
      <c r="H368" s="194" t="str">
        <f t="shared" si="97"/>
        <v>15,3 р</v>
      </c>
      <c r="I368" s="181">
        <f t="shared" si="98"/>
        <v>100</v>
      </c>
      <c r="J368" s="182">
        <f t="shared" si="99"/>
        <v>100</v>
      </c>
      <c r="K368" s="79"/>
      <c r="L368" s="193"/>
      <c r="M368" s="194">
        <f t="shared" si="100"/>
        <v>0</v>
      </c>
      <c r="N368" s="59"/>
      <c r="O368" s="59"/>
      <c r="P368" s="59"/>
      <c r="Q368" s="59"/>
      <c r="R368" s="59"/>
      <c r="S368" s="59"/>
      <c r="T368" s="59"/>
    </row>
    <row r="369" spans="1:20" ht="21" customHeight="1">
      <c r="A369" s="204">
        <v>8</v>
      </c>
      <c r="B369" s="368" t="s">
        <v>714</v>
      </c>
      <c r="C369" s="79"/>
      <c r="D369" s="193"/>
      <c r="E369" s="194">
        <f t="shared" si="96"/>
        <v>0</v>
      </c>
      <c r="F369" s="79">
        <v>0</v>
      </c>
      <c r="G369" s="193">
        <v>0</v>
      </c>
      <c r="H369" s="194">
        <f t="shared" si="97"/>
        <v>0</v>
      </c>
      <c r="I369" s="181">
        <f t="shared" si="98"/>
        <v>0</v>
      </c>
      <c r="J369" s="182">
        <f t="shared" si="99"/>
        <v>0</v>
      </c>
      <c r="K369" s="79"/>
      <c r="L369" s="193"/>
      <c r="M369" s="194">
        <f t="shared" si="100"/>
        <v>0</v>
      </c>
      <c r="N369" s="59"/>
      <c r="O369" s="59"/>
      <c r="P369" s="59"/>
      <c r="Q369" s="59"/>
      <c r="R369" s="59"/>
      <c r="S369" s="59"/>
      <c r="T369" s="59"/>
    </row>
    <row r="370" spans="1:20" ht="21" customHeight="1">
      <c r="A370" s="204">
        <v>9</v>
      </c>
      <c r="B370" s="368" t="s">
        <v>715</v>
      </c>
      <c r="C370" s="79">
        <v>17</v>
      </c>
      <c r="D370" s="193">
        <v>46</v>
      </c>
      <c r="E370" s="194" t="str">
        <f t="shared" si="96"/>
        <v>2,7 р</v>
      </c>
      <c r="F370" s="79">
        <v>17</v>
      </c>
      <c r="G370" s="193">
        <v>46</v>
      </c>
      <c r="H370" s="194" t="str">
        <f t="shared" si="97"/>
        <v>2,7 р</v>
      </c>
      <c r="I370" s="181">
        <f t="shared" si="98"/>
        <v>100</v>
      </c>
      <c r="J370" s="182">
        <f t="shared" si="99"/>
        <v>100</v>
      </c>
      <c r="K370" s="79"/>
      <c r="L370" s="193"/>
      <c r="M370" s="194">
        <f t="shared" si="100"/>
        <v>0</v>
      </c>
      <c r="N370" s="59"/>
      <c r="O370" s="59"/>
      <c r="P370" s="59"/>
      <c r="Q370" s="59"/>
      <c r="R370" s="59"/>
      <c r="S370" s="59"/>
      <c r="T370" s="59"/>
    </row>
    <row r="371" spans="1:20" ht="21" customHeight="1">
      <c r="A371" s="204">
        <v>10</v>
      </c>
      <c r="B371" s="368" t="s">
        <v>716</v>
      </c>
      <c r="C371" s="79"/>
      <c r="D371" s="193"/>
      <c r="E371" s="194">
        <f t="shared" si="96"/>
        <v>0</v>
      </c>
      <c r="F371" s="79">
        <v>0</v>
      </c>
      <c r="G371" s="193">
        <v>0</v>
      </c>
      <c r="H371" s="194">
        <f t="shared" si="97"/>
        <v>0</v>
      </c>
      <c r="I371" s="181">
        <f t="shared" si="98"/>
        <v>0</v>
      </c>
      <c r="J371" s="182">
        <f t="shared" si="99"/>
        <v>0</v>
      </c>
      <c r="K371" s="79"/>
      <c r="L371" s="193"/>
      <c r="M371" s="194">
        <f t="shared" si="100"/>
        <v>0</v>
      </c>
      <c r="N371" s="59"/>
      <c r="O371" s="59"/>
      <c r="P371" s="59"/>
      <c r="Q371" s="59"/>
      <c r="R371" s="59"/>
      <c r="S371" s="59"/>
      <c r="T371" s="59"/>
    </row>
    <row r="372" spans="1:20" ht="21" customHeight="1">
      <c r="A372" s="204">
        <v>11</v>
      </c>
      <c r="B372" s="368" t="s">
        <v>717</v>
      </c>
      <c r="C372" s="79"/>
      <c r="D372" s="193"/>
      <c r="E372" s="194">
        <f t="shared" si="96"/>
        <v>0</v>
      </c>
      <c r="F372" s="79">
        <v>0</v>
      </c>
      <c r="G372" s="193">
        <v>0</v>
      </c>
      <c r="H372" s="194">
        <f t="shared" si="97"/>
        <v>0</v>
      </c>
      <c r="I372" s="181">
        <f t="shared" si="98"/>
        <v>0</v>
      </c>
      <c r="J372" s="182">
        <f t="shared" si="99"/>
        <v>0</v>
      </c>
      <c r="K372" s="79"/>
      <c r="L372" s="193"/>
      <c r="M372" s="194">
        <f t="shared" si="100"/>
        <v>0</v>
      </c>
      <c r="N372" s="59"/>
      <c r="O372" s="59"/>
      <c r="P372" s="59"/>
      <c r="Q372" s="59"/>
      <c r="R372" s="59"/>
      <c r="S372" s="59"/>
      <c r="T372" s="59"/>
    </row>
    <row r="373" spans="1:20" ht="21" customHeight="1" thickBot="1">
      <c r="A373" s="204">
        <v>12</v>
      </c>
      <c r="B373" s="365" t="s">
        <v>262</v>
      </c>
      <c r="C373" s="79"/>
      <c r="D373" s="193"/>
      <c r="E373" s="194">
        <f>IF(C373=0,0,IF(D373=0,"-100,0",IF(D373*100/C373&lt;200,ROUND(D373*100/C373-100,1),ROUND(D373/C373,1)&amp;" р")))</f>
        <v>0</v>
      </c>
      <c r="F373" s="79">
        <v>0</v>
      </c>
      <c r="G373" s="193">
        <v>0</v>
      </c>
      <c r="H373" s="194">
        <f>IF(F373=0,0,IF(G373=0,"-100,0",IF(G373*100/F373&lt;200,ROUND(G373*100/F373-100,1),ROUND(G373/F373,1)&amp;" р")))</f>
        <v>0</v>
      </c>
      <c r="I373" s="181">
        <f>IF(C373=0,0,F373*100/C373)</f>
        <v>0</v>
      </c>
      <c r="J373" s="182">
        <f>IF(D373=0,0,G373*100/D373)</f>
        <v>0</v>
      </c>
      <c r="K373" s="79"/>
      <c r="L373" s="193"/>
      <c r="M373" s="194">
        <f>IF(K373=0,0,IF(L373=0,"-100,0",IF(L373*100/K373&lt;200,ROUND(L373*100/K373-100,1),ROUND(L373/K373,1)&amp;" р")))</f>
        <v>0</v>
      </c>
      <c r="N373" s="59"/>
      <c r="O373" s="59"/>
      <c r="P373" s="59"/>
      <c r="Q373" s="59"/>
      <c r="R373" s="59"/>
      <c r="S373" s="59"/>
      <c r="T373" s="59"/>
    </row>
    <row r="374" spans="1:20" ht="21" customHeight="1" thickBot="1">
      <c r="A374" s="205">
        <v>13</v>
      </c>
      <c r="B374" s="366" t="s">
        <v>692</v>
      </c>
      <c r="C374" s="189">
        <v>292</v>
      </c>
      <c r="D374" s="190">
        <v>460</v>
      </c>
      <c r="E374" s="56">
        <f>IF(C374=0,0,IF(D374=0,"-100,0",IF(D374*100/C374&lt;200,ROUND(D374*100/C374-100,1),ROUND(D374/C374,1)&amp;" р")))</f>
        <v>57.5</v>
      </c>
      <c r="F374" s="189">
        <v>249</v>
      </c>
      <c r="G374" s="190">
        <v>292</v>
      </c>
      <c r="H374" s="56">
        <f>IF(F374=0,0,IF(G374=0,"-100,0",IF(G374*100/F374&lt;200,ROUND(G374*100/F374-100,1),ROUND(G374/F374,1)&amp;" р")))</f>
        <v>17.3</v>
      </c>
      <c r="I374" s="183">
        <f>IF(C374=0,0,F374*100/C374)</f>
        <v>85.273972602739732</v>
      </c>
      <c r="J374" s="184">
        <f>IF(D374=0,0,G374*100/D374)</f>
        <v>63.478260869565219</v>
      </c>
      <c r="K374" s="189">
        <v>11</v>
      </c>
      <c r="L374" s="190">
        <v>168</v>
      </c>
      <c r="M374" s="56" t="str">
        <f>IF(K374=0,0,IF(L374=0,"-100,0",IF(L374*100/K374&lt;200,ROUND(L374*100/K374-100,1),ROUND(L374/K374,1)&amp;" р")))</f>
        <v>15,3 р</v>
      </c>
      <c r="N374" s="59"/>
      <c r="O374" s="59"/>
      <c r="P374" s="59"/>
      <c r="Q374" s="59"/>
      <c r="R374" s="59"/>
      <c r="S374" s="59"/>
      <c r="T374" s="59"/>
    </row>
    <row r="375" spans="1:20" ht="5.25" customHeight="1">
      <c r="A375" s="67"/>
      <c r="B375" s="68"/>
      <c r="C375" s="69"/>
      <c r="D375" s="69"/>
      <c r="E375" s="70"/>
      <c r="F375" s="69"/>
      <c r="G375" s="69"/>
      <c r="H375" s="70"/>
      <c r="I375" s="71"/>
      <c r="J375" s="71"/>
      <c r="K375" s="59"/>
      <c r="L375" s="59"/>
      <c r="M375" s="59"/>
      <c r="N375" s="59"/>
      <c r="O375" s="59"/>
      <c r="P375" s="59"/>
      <c r="Q375" s="59"/>
      <c r="R375" s="59"/>
      <c r="S375" s="59"/>
      <c r="T375" s="59"/>
    </row>
    <row r="376" spans="1:20" ht="15.75">
      <c r="A376" s="72" t="s">
        <v>734</v>
      </c>
      <c r="B376" s="72"/>
      <c r="C376" s="72"/>
      <c r="D376" s="72"/>
      <c r="E376" s="72"/>
      <c r="F376" s="72"/>
      <c r="G376" s="72"/>
      <c r="H376" s="72"/>
      <c r="I376" s="72"/>
      <c r="J376" s="72"/>
      <c r="K376" s="59"/>
      <c r="L376" s="59"/>
      <c r="M376" s="59"/>
      <c r="N376" s="59"/>
      <c r="O376" s="59"/>
      <c r="P376" s="59"/>
      <c r="Q376" s="59"/>
      <c r="R376" s="59"/>
      <c r="S376" s="59"/>
      <c r="T376" s="59"/>
    </row>
    <row r="377" spans="1:20" ht="8.25" customHeight="1" thickBot="1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39"/>
      <c r="L377" s="39"/>
      <c r="M377" s="39"/>
      <c r="N377" s="39"/>
      <c r="O377" s="39"/>
      <c r="P377" s="39"/>
      <c r="Q377" s="59"/>
      <c r="R377" s="59"/>
      <c r="S377" s="59"/>
      <c r="T377" s="59"/>
    </row>
    <row r="378" spans="1:20" ht="31.5" customHeight="1" thickBot="1">
      <c r="A378" s="675" t="s">
        <v>347</v>
      </c>
      <c r="B378" s="678" t="s">
        <v>348</v>
      </c>
      <c r="C378" s="670" t="s">
        <v>775</v>
      </c>
      <c r="D378" s="680"/>
      <c r="E378" s="671"/>
      <c r="F378" s="670" t="s">
        <v>195</v>
      </c>
      <c r="G378" s="680"/>
      <c r="H378" s="671"/>
      <c r="I378" s="692" t="s">
        <v>319</v>
      </c>
      <c r="J378" s="693"/>
      <c r="K378" s="670" t="s">
        <v>776</v>
      </c>
      <c r="L378" s="680"/>
      <c r="M378" s="671"/>
      <c r="N378" s="59"/>
      <c r="O378" s="59"/>
      <c r="P378" s="59"/>
      <c r="Q378" s="59"/>
      <c r="R378" s="59"/>
      <c r="S378" s="59"/>
      <c r="T378" s="59"/>
    </row>
    <row r="379" spans="1:20" ht="31.5" customHeight="1" thickBot="1">
      <c r="A379" s="676"/>
      <c r="B379" s="678"/>
      <c r="C379" s="672"/>
      <c r="D379" s="681"/>
      <c r="E379" s="673"/>
      <c r="F379" s="672"/>
      <c r="G379" s="681"/>
      <c r="H379" s="673"/>
      <c r="I379" s="694"/>
      <c r="J379" s="695"/>
      <c r="K379" s="672"/>
      <c r="L379" s="681"/>
      <c r="M379" s="673"/>
      <c r="N379" s="59"/>
      <c r="O379" s="59"/>
      <c r="P379" s="59"/>
      <c r="Q379" s="59"/>
      <c r="R379" s="59"/>
      <c r="S379" s="59"/>
      <c r="T379" s="59"/>
    </row>
    <row r="380" spans="1:20" ht="21.95" customHeight="1" thickBot="1">
      <c r="A380" s="677"/>
      <c r="B380" s="678"/>
      <c r="C380" s="73">
        <f>C361</f>
        <v>2014</v>
      </c>
      <c r="D380" s="198">
        <f>D361</f>
        <v>2015</v>
      </c>
      <c r="E380" s="199" t="s">
        <v>349</v>
      </c>
      <c r="F380" s="73">
        <f>C380</f>
        <v>2014</v>
      </c>
      <c r="G380" s="198">
        <f>D380</f>
        <v>2015</v>
      </c>
      <c r="H380" s="199" t="s">
        <v>349</v>
      </c>
      <c r="I380" s="73">
        <f>F380</f>
        <v>2014</v>
      </c>
      <c r="J380" s="74">
        <f>G380</f>
        <v>2015</v>
      </c>
      <c r="K380" s="73">
        <f>I380</f>
        <v>2014</v>
      </c>
      <c r="L380" s="198">
        <f>J380</f>
        <v>2015</v>
      </c>
      <c r="M380" s="199" t="s">
        <v>349</v>
      </c>
      <c r="N380" s="59"/>
      <c r="O380" s="59"/>
      <c r="P380" s="59"/>
      <c r="Q380" s="59"/>
      <c r="R380" s="59"/>
      <c r="S380" s="59"/>
      <c r="T380" s="59"/>
    </row>
    <row r="381" spans="1:20" ht="21" customHeight="1">
      <c r="A381" s="203">
        <v>1</v>
      </c>
      <c r="B381" s="367" t="s">
        <v>707</v>
      </c>
      <c r="C381" s="78"/>
      <c r="D381" s="191"/>
      <c r="E381" s="192">
        <f>IF(C381=0,0,IF(D381=0,"-100,0",IF(D381*100/C381&lt;200,ROUND(D381*100/C381-100,1),ROUND(D381/C381,1)&amp;" р")))</f>
        <v>0</v>
      </c>
      <c r="F381" s="78">
        <v>0</v>
      </c>
      <c r="G381" s="191">
        <v>0</v>
      </c>
      <c r="H381" s="192">
        <f>IF(F381=0,0,IF(G381=0,"-100,0",IF(G381*100/F381&lt;200,ROUND(G381*100/F381-100,1),ROUND(G381/F381,1)&amp;" р")))</f>
        <v>0</v>
      </c>
      <c r="I381" s="179">
        <f t="shared" ref="I381:J383" si="101">IF(C381=0,0,F381*100/C381)</f>
        <v>0</v>
      </c>
      <c r="J381" s="180">
        <f t="shared" si="101"/>
        <v>0</v>
      </c>
      <c r="K381" s="78"/>
      <c r="L381" s="191"/>
      <c r="M381" s="192">
        <f>IF(K381=0,0,IF(L381=0,"-100,0",IF(L381*100/K381&lt;200,ROUND(L381*100/K381-100,1),ROUND(L381/K381,1)&amp;" р")))</f>
        <v>0</v>
      </c>
      <c r="N381" s="59"/>
      <c r="O381" s="59"/>
      <c r="P381" s="59"/>
      <c r="Q381" s="59"/>
      <c r="R381" s="59"/>
      <c r="S381" s="59"/>
      <c r="T381" s="59"/>
    </row>
    <row r="382" spans="1:20" ht="21" customHeight="1">
      <c r="A382" s="204">
        <v>2</v>
      </c>
      <c r="B382" s="368" t="s">
        <v>708</v>
      </c>
      <c r="C382" s="79"/>
      <c r="D382" s="193"/>
      <c r="E382" s="194">
        <f>IF(C382=0,0,IF(D382=0,"-100,0",IF(D382*100/C382&lt;200,ROUND(D382*100/C382-100,1),ROUND(D382/C382,1)&amp;" р")))</f>
        <v>0</v>
      </c>
      <c r="F382" s="79">
        <v>0</v>
      </c>
      <c r="G382" s="193">
        <v>0</v>
      </c>
      <c r="H382" s="194">
        <f>IF(F382=0,0,IF(G382=0,"-100,0",IF(G382*100/F382&lt;200,ROUND(G382*100/F382-100,1),ROUND(G382/F382,1)&amp;" р")))</f>
        <v>0</v>
      </c>
      <c r="I382" s="181">
        <f t="shared" si="101"/>
        <v>0</v>
      </c>
      <c r="J382" s="182">
        <f t="shared" si="101"/>
        <v>0</v>
      </c>
      <c r="K382" s="79"/>
      <c r="L382" s="193"/>
      <c r="M382" s="194">
        <f>IF(K382=0,0,IF(L382=0,"-100,0",IF(L382*100/K382&lt;200,ROUND(L382*100/K382-100,1),ROUND(L382/K382,1)&amp;" р")))</f>
        <v>0</v>
      </c>
      <c r="N382" s="59"/>
      <c r="O382" s="59"/>
      <c r="P382" s="59"/>
      <c r="Q382" s="59"/>
      <c r="R382" s="59"/>
      <c r="S382" s="59"/>
      <c r="T382" s="59"/>
    </row>
    <row r="383" spans="1:20" ht="21" customHeight="1">
      <c r="A383" s="204">
        <v>3</v>
      </c>
      <c r="B383" s="368" t="s">
        <v>709</v>
      </c>
      <c r="C383" s="79"/>
      <c r="D383" s="193"/>
      <c r="E383" s="194">
        <f>IF(C383=0,0,IF(D383=0,"-100,0",IF(D383*100/C383&lt;200,ROUND(D383*100/C383-100,1),ROUND(D383/C383,1)&amp;" р")))</f>
        <v>0</v>
      </c>
      <c r="F383" s="79">
        <v>0</v>
      </c>
      <c r="G383" s="193">
        <v>0</v>
      </c>
      <c r="H383" s="194">
        <f>IF(F383=0,0,IF(G383=0,"-100,0",IF(G383*100/F383&lt;200,ROUND(G383*100/F383-100,1),ROUND(G383/F383,1)&amp;" р")))</f>
        <v>0</v>
      </c>
      <c r="I383" s="181">
        <f t="shared" si="101"/>
        <v>0</v>
      </c>
      <c r="J383" s="182">
        <f t="shared" si="101"/>
        <v>0</v>
      </c>
      <c r="K383" s="79"/>
      <c r="L383" s="193"/>
      <c r="M383" s="194">
        <f>IF(K383=0,0,IF(L383=0,"-100,0",IF(L383*100/K383&lt;200,ROUND(L383*100/K383-100,1),ROUND(L383/K383,1)&amp;" р")))</f>
        <v>0</v>
      </c>
      <c r="N383" s="59"/>
      <c r="O383" s="59"/>
      <c r="P383" s="59"/>
      <c r="Q383" s="59"/>
      <c r="R383" s="59"/>
      <c r="S383" s="59"/>
      <c r="T383" s="59"/>
    </row>
    <row r="384" spans="1:20" ht="21" customHeight="1">
      <c r="A384" s="204">
        <v>4</v>
      </c>
      <c r="B384" s="368" t="s">
        <v>710</v>
      </c>
      <c r="C384" s="79"/>
      <c r="D384" s="193"/>
      <c r="E384" s="194">
        <f t="shared" ref="E384:E391" si="102">IF(C384=0,0,IF(D384=0,"-100,0",IF(D384*100/C384&lt;200,ROUND(D384*100/C384-100,1),ROUND(D384/C384,1)&amp;" р")))</f>
        <v>0</v>
      </c>
      <c r="F384" s="79">
        <v>0</v>
      </c>
      <c r="G384" s="193">
        <v>0</v>
      </c>
      <c r="H384" s="194">
        <f t="shared" ref="H384:H391" si="103">IF(F384=0,0,IF(G384=0,"-100,0",IF(G384*100/F384&lt;200,ROUND(G384*100/F384-100,1),ROUND(G384/F384,1)&amp;" р")))</f>
        <v>0</v>
      </c>
      <c r="I384" s="181">
        <f t="shared" ref="I384:I391" si="104">IF(C384=0,0,F384*100/C384)</f>
        <v>0</v>
      </c>
      <c r="J384" s="182">
        <f t="shared" ref="J384:J391" si="105">IF(D384=0,0,G384*100/D384)</f>
        <v>0</v>
      </c>
      <c r="K384" s="79"/>
      <c r="L384" s="193"/>
      <c r="M384" s="194">
        <f t="shared" ref="M384:M391" si="106">IF(K384=0,0,IF(L384=0,"-100,0",IF(L384*100/K384&lt;200,ROUND(L384*100/K384-100,1),ROUND(L384/K384,1)&amp;" р")))</f>
        <v>0</v>
      </c>
      <c r="N384" s="59"/>
      <c r="O384" s="59"/>
      <c r="P384" s="59"/>
      <c r="Q384" s="59"/>
      <c r="R384" s="59"/>
      <c r="S384" s="59"/>
      <c r="T384" s="59"/>
    </row>
    <row r="385" spans="1:20" ht="21" customHeight="1">
      <c r="A385" s="204">
        <v>5</v>
      </c>
      <c r="B385" s="368" t="s">
        <v>711</v>
      </c>
      <c r="C385" s="79"/>
      <c r="D385" s="193"/>
      <c r="E385" s="194">
        <f t="shared" si="102"/>
        <v>0</v>
      </c>
      <c r="F385" s="79">
        <v>0</v>
      </c>
      <c r="G385" s="193">
        <v>0</v>
      </c>
      <c r="H385" s="194">
        <f t="shared" si="103"/>
        <v>0</v>
      </c>
      <c r="I385" s="181">
        <f t="shared" si="104"/>
        <v>0</v>
      </c>
      <c r="J385" s="182">
        <f t="shared" si="105"/>
        <v>0</v>
      </c>
      <c r="K385" s="79"/>
      <c r="L385" s="193"/>
      <c r="M385" s="194">
        <f t="shared" si="106"/>
        <v>0</v>
      </c>
      <c r="N385" s="59"/>
      <c r="O385" s="59"/>
      <c r="P385" s="59"/>
      <c r="Q385" s="59"/>
      <c r="R385" s="59"/>
      <c r="S385" s="59"/>
      <c r="T385" s="59"/>
    </row>
    <row r="386" spans="1:20" ht="21" customHeight="1">
      <c r="A386" s="204">
        <v>6</v>
      </c>
      <c r="B386" s="368" t="s">
        <v>712</v>
      </c>
      <c r="C386" s="79"/>
      <c r="D386" s="193"/>
      <c r="E386" s="194">
        <f t="shared" si="102"/>
        <v>0</v>
      </c>
      <c r="F386" s="79">
        <v>0</v>
      </c>
      <c r="G386" s="193">
        <v>0</v>
      </c>
      <c r="H386" s="194">
        <f t="shared" si="103"/>
        <v>0</v>
      </c>
      <c r="I386" s="181">
        <f t="shared" si="104"/>
        <v>0</v>
      </c>
      <c r="J386" s="182">
        <f t="shared" si="105"/>
        <v>0</v>
      </c>
      <c r="K386" s="79"/>
      <c r="L386" s="193"/>
      <c r="M386" s="194">
        <f t="shared" si="106"/>
        <v>0</v>
      </c>
      <c r="N386" s="59"/>
      <c r="O386" s="59"/>
      <c r="P386" s="59"/>
      <c r="Q386" s="59"/>
      <c r="R386" s="59"/>
      <c r="S386" s="59"/>
      <c r="T386" s="59"/>
    </row>
    <row r="387" spans="1:20" ht="21" customHeight="1">
      <c r="A387" s="204">
        <v>7</v>
      </c>
      <c r="B387" s="368" t="s">
        <v>713</v>
      </c>
      <c r="C387" s="79"/>
      <c r="D387" s="193"/>
      <c r="E387" s="194">
        <f t="shared" si="102"/>
        <v>0</v>
      </c>
      <c r="F387" s="79">
        <v>0</v>
      </c>
      <c r="G387" s="193">
        <v>0</v>
      </c>
      <c r="H387" s="194">
        <f t="shared" si="103"/>
        <v>0</v>
      </c>
      <c r="I387" s="181">
        <f t="shared" si="104"/>
        <v>0</v>
      </c>
      <c r="J387" s="182">
        <f t="shared" si="105"/>
        <v>0</v>
      </c>
      <c r="K387" s="79"/>
      <c r="L387" s="193"/>
      <c r="M387" s="194">
        <f t="shared" si="106"/>
        <v>0</v>
      </c>
      <c r="N387" s="59"/>
      <c r="O387" s="59"/>
      <c r="P387" s="59"/>
      <c r="Q387" s="59"/>
      <c r="R387" s="59"/>
      <c r="S387" s="59"/>
      <c r="T387" s="59"/>
    </row>
    <row r="388" spans="1:20" ht="21" customHeight="1">
      <c r="A388" s="204">
        <v>8</v>
      </c>
      <c r="B388" s="368" t="s">
        <v>714</v>
      </c>
      <c r="C388" s="79"/>
      <c r="D388" s="193"/>
      <c r="E388" s="194">
        <f t="shared" si="102"/>
        <v>0</v>
      </c>
      <c r="F388" s="79">
        <v>0</v>
      </c>
      <c r="G388" s="193">
        <v>0</v>
      </c>
      <c r="H388" s="194">
        <f t="shared" si="103"/>
        <v>0</v>
      </c>
      <c r="I388" s="181">
        <f t="shared" si="104"/>
        <v>0</v>
      </c>
      <c r="J388" s="182">
        <f t="shared" si="105"/>
        <v>0</v>
      </c>
      <c r="K388" s="79"/>
      <c r="L388" s="193"/>
      <c r="M388" s="194">
        <f t="shared" si="106"/>
        <v>0</v>
      </c>
      <c r="N388" s="59"/>
      <c r="O388" s="59"/>
      <c r="P388" s="59"/>
      <c r="Q388" s="59"/>
      <c r="R388" s="59"/>
      <c r="S388" s="59"/>
      <c r="T388" s="59"/>
    </row>
    <row r="389" spans="1:20" ht="21" customHeight="1">
      <c r="A389" s="204">
        <v>9</v>
      </c>
      <c r="B389" s="368" t="s">
        <v>715</v>
      </c>
      <c r="C389" s="79"/>
      <c r="D389" s="193"/>
      <c r="E389" s="194">
        <f t="shared" si="102"/>
        <v>0</v>
      </c>
      <c r="F389" s="79">
        <v>0</v>
      </c>
      <c r="G389" s="193">
        <v>0</v>
      </c>
      <c r="H389" s="194">
        <f t="shared" si="103"/>
        <v>0</v>
      </c>
      <c r="I389" s="181">
        <f t="shared" si="104"/>
        <v>0</v>
      </c>
      <c r="J389" s="182">
        <f t="shared" si="105"/>
        <v>0</v>
      </c>
      <c r="K389" s="79"/>
      <c r="L389" s="193"/>
      <c r="M389" s="194">
        <f t="shared" si="106"/>
        <v>0</v>
      </c>
      <c r="N389" s="59"/>
      <c r="O389" s="59"/>
      <c r="P389" s="59"/>
      <c r="Q389" s="59"/>
      <c r="R389" s="59"/>
      <c r="S389" s="59"/>
      <c r="T389" s="59"/>
    </row>
    <row r="390" spans="1:20" ht="21" customHeight="1">
      <c r="A390" s="204">
        <v>10</v>
      </c>
      <c r="B390" s="368" t="s">
        <v>716</v>
      </c>
      <c r="C390" s="79"/>
      <c r="D390" s="193"/>
      <c r="E390" s="194">
        <f t="shared" si="102"/>
        <v>0</v>
      </c>
      <c r="F390" s="79">
        <v>0</v>
      </c>
      <c r="G390" s="193">
        <v>0</v>
      </c>
      <c r="H390" s="194">
        <f t="shared" si="103"/>
        <v>0</v>
      </c>
      <c r="I390" s="181">
        <f t="shared" si="104"/>
        <v>0</v>
      </c>
      <c r="J390" s="182">
        <f t="shared" si="105"/>
        <v>0</v>
      </c>
      <c r="K390" s="79"/>
      <c r="L390" s="193"/>
      <c r="M390" s="194">
        <f t="shared" si="106"/>
        <v>0</v>
      </c>
      <c r="N390" s="59"/>
      <c r="O390" s="59"/>
      <c r="P390" s="59"/>
      <c r="Q390" s="59"/>
      <c r="R390" s="59"/>
      <c r="S390" s="59"/>
      <c r="T390" s="59"/>
    </row>
    <row r="391" spans="1:20" ht="21" customHeight="1">
      <c r="A391" s="204">
        <v>11</v>
      </c>
      <c r="B391" s="368" t="s">
        <v>717</v>
      </c>
      <c r="C391" s="79"/>
      <c r="D391" s="193"/>
      <c r="E391" s="194">
        <f t="shared" si="102"/>
        <v>0</v>
      </c>
      <c r="F391" s="79">
        <v>0</v>
      </c>
      <c r="G391" s="193">
        <v>0</v>
      </c>
      <c r="H391" s="194">
        <f t="shared" si="103"/>
        <v>0</v>
      </c>
      <c r="I391" s="181">
        <f t="shared" si="104"/>
        <v>0</v>
      </c>
      <c r="J391" s="182">
        <f t="shared" si="105"/>
        <v>0</v>
      </c>
      <c r="K391" s="79"/>
      <c r="L391" s="193"/>
      <c r="M391" s="194">
        <f t="shared" si="106"/>
        <v>0</v>
      </c>
      <c r="N391" s="59"/>
      <c r="O391" s="59"/>
      <c r="P391" s="59"/>
      <c r="Q391" s="59"/>
      <c r="R391" s="59"/>
      <c r="S391" s="59"/>
      <c r="T391" s="59"/>
    </row>
    <row r="392" spans="1:20" ht="21" customHeight="1" thickBot="1">
      <c r="A392" s="204">
        <v>12</v>
      </c>
      <c r="B392" s="365" t="s">
        <v>262</v>
      </c>
      <c r="C392" s="79"/>
      <c r="D392" s="193"/>
      <c r="E392" s="194">
        <f>IF(C392=0,0,IF(D392=0,"-100,0",IF(D392*100/C392&lt;200,ROUND(D392*100/C392-100,1),ROUND(D392/C392,1)&amp;" р")))</f>
        <v>0</v>
      </c>
      <c r="F392" s="79">
        <v>0</v>
      </c>
      <c r="G392" s="193">
        <v>0</v>
      </c>
      <c r="H392" s="194">
        <f>IF(F392=0,0,IF(G392=0,"-100,0",IF(G392*100/F392&lt;200,ROUND(G392*100/F392-100,1),ROUND(G392/F392,1)&amp;" р")))</f>
        <v>0</v>
      </c>
      <c r="I392" s="181">
        <f>IF(C392=0,0,F392*100/C392)</f>
        <v>0</v>
      </c>
      <c r="J392" s="182">
        <f>IF(D392=0,0,G392*100/D392)</f>
        <v>0</v>
      </c>
      <c r="K392" s="79"/>
      <c r="L392" s="193"/>
      <c r="M392" s="194">
        <f>IF(K392=0,0,IF(L392=0,"-100,0",IF(L392*100/K392&lt;200,ROUND(L392*100/K392-100,1),ROUND(L392/K392,1)&amp;" р")))</f>
        <v>0</v>
      </c>
      <c r="N392" s="59"/>
      <c r="O392" s="59"/>
      <c r="P392" s="59"/>
      <c r="Q392" s="59"/>
      <c r="R392" s="59"/>
      <c r="S392" s="59"/>
      <c r="T392" s="59"/>
    </row>
    <row r="393" spans="1:20" ht="21" customHeight="1" thickBot="1">
      <c r="A393" s="205">
        <v>13</v>
      </c>
      <c r="B393" s="366" t="s">
        <v>692</v>
      </c>
      <c r="C393" s="189"/>
      <c r="D393" s="190">
        <v>0</v>
      </c>
      <c r="E393" s="56">
        <f>IF(C393=0,0,IF(D393=0,"-100,0",IF(D393*100/C393&lt;200,ROUND(D393*100/C393-100,1),ROUND(D393/C393,1)&amp;" р")))</f>
        <v>0</v>
      </c>
      <c r="F393" s="189">
        <v>0</v>
      </c>
      <c r="G393" s="190">
        <v>0</v>
      </c>
      <c r="H393" s="56">
        <f>IF(F393=0,0,IF(G393=0,"-100,0",IF(G393*100/F393&lt;200,ROUND(G393*100/F393-100,1),ROUND(G393/F393,1)&amp;" р")))</f>
        <v>0</v>
      </c>
      <c r="I393" s="183">
        <f>IF(C393=0,0,F393*100/C393)</f>
        <v>0</v>
      </c>
      <c r="J393" s="184">
        <f>IF(D393=0,0,G393*100/D393)</f>
        <v>0</v>
      </c>
      <c r="K393" s="189"/>
      <c r="L393" s="190">
        <v>0</v>
      </c>
      <c r="M393" s="56">
        <f>IF(K393=0,0,IF(L393=0,"-100,0",IF(L393*100/K393&lt;200,ROUND(L393*100/K393-100,1),ROUND(L393/K393,1)&amp;" р")))</f>
        <v>0</v>
      </c>
      <c r="N393" s="59"/>
      <c r="O393" s="59"/>
      <c r="P393" s="59"/>
      <c r="Q393" s="59"/>
      <c r="R393" s="59"/>
      <c r="S393" s="59"/>
      <c r="T393" s="59"/>
    </row>
    <row r="394" spans="1:20" ht="5.25" customHeight="1">
      <c r="A394" s="67"/>
      <c r="B394" s="68"/>
      <c r="C394" s="69"/>
      <c r="D394" s="69"/>
      <c r="E394" s="70"/>
      <c r="F394" s="69"/>
      <c r="G394" s="69"/>
      <c r="H394" s="70"/>
      <c r="I394" s="71"/>
      <c r="J394" s="71"/>
      <c r="K394" s="59"/>
      <c r="L394" s="59"/>
      <c r="M394" s="59"/>
      <c r="N394" s="59"/>
      <c r="O394" s="59"/>
      <c r="P394" s="59"/>
      <c r="Q394" s="59"/>
      <c r="R394" s="59"/>
      <c r="S394" s="59"/>
      <c r="T394" s="59"/>
    </row>
    <row r="395" spans="1:20" ht="15.75">
      <c r="A395" s="72" t="s">
        <v>466</v>
      </c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59"/>
      <c r="M395" s="59"/>
      <c r="N395" s="59"/>
      <c r="O395" s="59"/>
      <c r="P395" s="59"/>
      <c r="Q395" s="59"/>
      <c r="R395" s="59"/>
      <c r="S395" s="59"/>
      <c r="T395" s="59"/>
    </row>
    <row r="396" spans="1:20" ht="5.25" customHeight="1" thickBot="1">
      <c r="A396" s="59"/>
      <c r="B396" s="5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59"/>
      <c r="R396" s="59"/>
      <c r="S396" s="59"/>
      <c r="T396" s="59"/>
    </row>
    <row r="397" spans="1:20" ht="33.75" customHeight="1" thickBot="1">
      <c r="A397" s="675" t="s">
        <v>347</v>
      </c>
      <c r="B397" s="698" t="s">
        <v>348</v>
      </c>
      <c r="C397" s="730" t="s">
        <v>298</v>
      </c>
      <c r="D397" s="731"/>
      <c r="E397" s="732"/>
      <c r="F397" s="730" t="s">
        <v>372</v>
      </c>
      <c r="G397" s="731"/>
      <c r="H397" s="732"/>
      <c r="I397" s="730" t="s">
        <v>374</v>
      </c>
      <c r="J397" s="731"/>
      <c r="K397" s="731"/>
      <c r="L397" s="731"/>
      <c r="M397" s="731"/>
      <c r="N397" s="732"/>
      <c r="O397" s="730" t="s">
        <v>373</v>
      </c>
      <c r="P397" s="731"/>
      <c r="Q397" s="731"/>
      <c r="R397" s="731"/>
      <c r="S397" s="731"/>
      <c r="T397" s="732"/>
    </row>
    <row r="398" spans="1:20" ht="33.75" customHeight="1" thickBot="1">
      <c r="A398" s="676"/>
      <c r="B398" s="698"/>
      <c r="C398" s="727"/>
      <c r="D398" s="728"/>
      <c r="E398" s="729"/>
      <c r="F398" s="727" t="s">
        <v>389</v>
      </c>
      <c r="G398" s="728"/>
      <c r="H398" s="729"/>
      <c r="I398" s="727" t="s">
        <v>392</v>
      </c>
      <c r="J398" s="728"/>
      <c r="K398" s="728"/>
      <c r="L398" s="728" t="s">
        <v>393</v>
      </c>
      <c r="M398" s="728"/>
      <c r="N398" s="729"/>
      <c r="O398" s="727" t="s">
        <v>395</v>
      </c>
      <c r="P398" s="728"/>
      <c r="Q398" s="728"/>
      <c r="R398" s="728" t="s">
        <v>396</v>
      </c>
      <c r="S398" s="728"/>
      <c r="T398" s="729"/>
    </row>
    <row r="399" spans="1:20" ht="21.95" customHeight="1" thickBot="1">
      <c r="A399" s="677"/>
      <c r="B399" s="678"/>
      <c r="C399" s="73">
        <f>C380</f>
        <v>2014</v>
      </c>
      <c r="D399" s="198">
        <f>D380</f>
        <v>2015</v>
      </c>
      <c r="E399" s="199" t="s">
        <v>349</v>
      </c>
      <c r="F399" s="73">
        <f>C399</f>
        <v>2014</v>
      </c>
      <c r="G399" s="198">
        <f>D399</f>
        <v>2015</v>
      </c>
      <c r="H399" s="199" t="s">
        <v>349</v>
      </c>
      <c r="I399" s="73">
        <f>F399</f>
        <v>2014</v>
      </c>
      <c r="J399" s="198">
        <f>G399</f>
        <v>2015</v>
      </c>
      <c r="K399" s="199" t="s">
        <v>349</v>
      </c>
      <c r="L399" s="73">
        <f>I399</f>
        <v>2014</v>
      </c>
      <c r="M399" s="198">
        <f>J399</f>
        <v>2015</v>
      </c>
      <c r="N399" s="199" t="s">
        <v>349</v>
      </c>
      <c r="O399" s="73">
        <f>L399</f>
        <v>2014</v>
      </c>
      <c r="P399" s="198">
        <f>M399</f>
        <v>2015</v>
      </c>
      <c r="Q399" s="199" t="s">
        <v>349</v>
      </c>
      <c r="R399" s="73">
        <f>O399</f>
        <v>2014</v>
      </c>
      <c r="S399" s="198">
        <f>P399</f>
        <v>2015</v>
      </c>
      <c r="T399" s="199" t="s">
        <v>349</v>
      </c>
    </row>
    <row r="400" spans="1:20" ht="21" customHeight="1">
      <c r="A400" s="203">
        <v>1</v>
      </c>
      <c r="B400" s="367" t="s">
        <v>707</v>
      </c>
      <c r="C400" s="159">
        <v>106</v>
      </c>
      <c r="D400" s="187">
        <v>48</v>
      </c>
      <c r="E400" s="185">
        <f>IF(C400=0,0,IF(D400=0,"-100,0",IF(D400*100/C400&lt;200,ROUND(D400*100/C400-100,1),ROUND(D400/C400,1)&amp;" р")))</f>
        <v>-54.7</v>
      </c>
      <c r="F400" s="159"/>
      <c r="G400" s="187">
        <v>46</v>
      </c>
      <c r="H400" s="185">
        <f>IF(F400=0,0,IF(G400=0,"-100,0",IF(G400*100/F400&lt;200,ROUND(G400*100/F400-100,1),ROUND(G400/F400,1)&amp;" р")))</f>
        <v>0</v>
      </c>
      <c r="I400" s="159"/>
      <c r="J400" s="187"/>
      <c r="K400" s="185">
        <f>IF(I400=0,0,IF(J400=0,"-100,0",IF(J400*100/I400&lt;200,ROUND(J400*100/I400-100,1),ROUND(J400/I400,1)&amp;" р")))</f>
        <v>0</v>
      </c>
      <c r="L400" s="159">
        <v>106</v>
      </c>
      <c r="M400" s="187">
        <v>1</v>
      </c>
      <c r="N400" s="185">
        <f>IF(L400=0,0,IF(M400=0,"-100,0",IF(M400*100/L400&lt;200,ROUND(M400*100/L400-100,1),ROUND(M400/L400,1)&amp;" р")))</f>
        <v>-99.1</v>
      </c>
      <c r="O400" s="159"/>
      <c r="P400" s="187"/>
      <c r="Q400" s="185">
        <f>IF(O400=0,0,IF(P400=0,"-100,0",IF(P400*100/O400&lt;200,ROUND(P400*100/O400-100,1),ROUND(P400/O400,1)&amp;" р")))</f>
        <v>0</v>
      </c>
      <c r="R400" s="159"/>
      <c r="S400" s="187"/>
      <c r="T400" s="185">
        <f>IF(R400=0,0,IF(S400=0,"-100,0",IF(S400*100/R400&lt;200,ROUND(S400*100/R400-100,1),ROUND(S400/R400,1)&amp;" р")))</f>
        <v>0</v>
      </c>
    </row>
    <row r="401" spans="1:20" ht="21" customHeight="1">
      <c r="A401" s="204">
        <v>2</v>
      </c>
      <c r="B401" s="368" t="s">
        <v>708</v>
      </c>
      <c r="C401" s="160"/>
      <c r="D401" s="188"/>
      <c r="E401" s="186">
        <f>IF(C401=0,0,IF(D401=0,"-100,0",IF(D401*100/C401&lt;200,ROUND(D401*100/C401-100,1),ROUND(D401/C401,1)&amp;" р")))</f>
        <v>0</v>
      </c>
      <c r="F401" s="160"/>
      <c r="G401" s="188"/>
      <c r="H401" s="186">
        <f>IF(F401=0,0,IF(G401=0,"-100,0",IF(G401*100/F401&lt;200,ROUND(G401*100/F401-100,1),ROUND(G401/F401,1)&amp;" р")))</f>
        <v>0</v>
      </c>
      <c r="I401" s="160"/>
      <c r="J401" s="188"/>
      <c r="K401" s="186">
        <f>IF(I401=0,0,IF(J401=0,"-100,0",IF(J401*100/I401&lt;200,ROUND(J401*100/I401-100,1),ROUND(J401/I401,1)&amp;" р")))</f>
        <v>0</v>
      </c>
      <c r="L401" s="160"/>
      <c r="M401" s="188"/>
      <c r="N401" s="186">
        <f>IF(L401=0,0,IF(M401=0,"-100,0",IF(M401*100/L401&lt;200,ROUND(M401*100/L401-100,1),ROUND(M401/L401,1)&amp;" р")))</f>
        <v>0</v>
      </c>
      <c r="O401" s="160"/>
      <c r="P401" s="188"/>
      <c r="Q401" s="186">
        <f>IF(O401=0,0,IF(P401=0,"-100,0",IF(P401*100/O401&lt;200,ROUND(P401*100/O401-100,1),ROUND(P401/O401,1)&amp;" р")))</f>
        <v>0</v>
      </c>
      <c r="R401" s="160"/>
      <c r="S401" s="188"/>
      <c r="T401" s="186">
        <f>IF(R401=0,0,IF(S401=0,"-100,0",IF(S401*100/R401&lt;200,ROUND(S401*100/R401-100,1),ROUND(S401/R401,1)&amp;" р")))</f>
        <v>0</v>
      </c>
    </row>
    <row r="402" spans="1:20" ht="21" customHeight="1">
      <c r="A402" s="204">
        <v>3</v>
      </c>
      <c r="B402" s="368" t="s">
        <v>709</v>
      </c>
      <c r="C402" s="160">
        <v>34</v>
      </c>
      <c r="D402" s="188"/>
      <c r="E402" s="186" t="str">
        <f>IF(C402=0,0,IF(D402=0,"-100,0",IF(D402*100/C402&lt;200,ROUND(D402*100/C402-100,1),ROUND(D402/C402,1)&amp;" р")))</f>
        <v>-100,0</v>
      </c>
      <c r="F402" s="160"/>
      <c r="G402" s="188"/>
      <c r="H402" s="186">
        <f>IF(F402=0,0,IF(G402=0,"-100,0",IF(G402*100/F402&lt;200,ROUND(G402*100/F402-100,1),ROUND(G402/F402,1)&amp;" р")))</f>
        <v>0</v>
      </c>
      <c r="I402" s="160"/>
      <c r="J402" s="188"/>
      <c r="K402" s="186">
        <f>IF(I402=0,0,IF(J402=0,"-100,0",IF(J402*100/I402&lt;200,ROUND(J402*100/I402-100,1),ROUND(J402/I402,1)&amp;" р")))</f>
        <v>0</v>
      </c>
      <c r="L402" s="160">
        <v>34</v>
      </c>
      <c r="M402" s="188"/>
      <c r="N402" s="186" t="str">
        <f>IF(L402=0,0,IF(M402=0,"-100,0",IF(M402*100/L402&lt;200,ROUND(M402*100/L402-100,1),ROUND(M402/L402,1)&amp;" р")))</f>
        <v>-100,0</v>
      </c>
      <c r="O402" s="160"/>
      <c r="P402" s="188"/>
      <c r="Q402" s="186">
        <f>IF(O402=0,0,IF(P402=0,"-100,0",IF(P402*100/O402&lt;200,ROUND(P402*100/O402-100,1),ROUND(P402/O402,1)&amp;" р")))</f>
        <v>0</v>
      </c>
      <c r="R402" s="160"/>
      <c r="S402" s="188"/>
      <c r="T402" s="186">
        <f>IF(R402=0,0,IF(S402=0,"-100,0",IF(S402*100/R402&lt;200,ROUND(S402*100/R402-100,1),ROUND(S402/R402,1)&amp;" р")))</f>
        <v>0</v>
      </c>
    </row>
    <row r="403" spans="1:20" ht="21" customHeight="1">
      <c r="A403" s="204">
        <v>4</v>
      </c>
      <c r="B403" s="368" t="s">
        <v>710</v>
      </c>
      <c r="C403" s="160">
        <v>3</v>
      </c>
      <c r="D403" s="188">
        <v>5</v>
      </c>
      <c r="E403" s="186">
        <f t="shared" ref="E403:E410" si="107">IF(C403=0,0,IF(D403=0,"-100,0",IF(D403*100/C403&lt;200,ROUND(D403*100/C403-100,1),ROUND(D403/C403,1)&amp;" р")))</f>
        <v>66.7</v>
      </c>
      <c r="F403" s="160"/>
      <c r="G403" s="188"/>
      <c r="H403" s="186">
        <f t="shared" ref="H403:H410" si="108">IF(F403=0,0,IF(G403=0,"-100,0",IF(G403*100/F403&lt;200,ROUND(G403*100/F403-100,1),ROUND(G403/F403,1)&amp;" р")))</f>
        <v>0</v>
      </c>
      <c r="I403" s="160">
        <v>3</v>
      </c>
      <c r="J403" s="188"/>
      <c r="K403" s="186" t="str">
        <f t="shared" ref="K403:K410" si="109">IF(I403=0,0,IF(J403=0,"-100,0",IF(J403*100/I403&lt;200,ROUND(J403*100/I403-100,1),ROUND(J403/I403,1)&amp;" р")))</f>
        <v>-100,0</v>
      </c>
      <c r="L403" s="160"/>
      <c r="M403" s="188"/>
      <c r="N403" s="186">
        <f t="shared" ref="N403:N410" si="110">IF(L403=0,0,IF(M403=0,"-100,0",IF(M403*100/L403&lt;200,ROUND(M403*100/L403-100,1),ROUND(M403/L403,1)&amp;" р")))</f>
        <v>0</v>
      </c>
      <c r="O403" s="160"/>
      <c r="P403" s="188"/>
      <c r="Q403" s="186">
        <f t="shared" ref="Q403:Q410" si="111">IF(O403=0,0,IF(P403=0,"-100,0",IF(P403*100/O403&lt;200,ROUND(P403*100/O403-100,1),ROUND(P403/O403,1)&amp;" р")))</f>
        <v>0</v>
      </c>
      <c r="R403" s="160"/>
      <c r="S403" s="188"/>
      <c r="T403" s="186">
        <f t="shared" ref="T403:T410" si="112">IF(R403=0,0,IF(S403=0,"-100,0",IF(S403*100/R403&lt;200,ROUND(S403*100/R403-100,1),ROUND(S403/R403,1)&amp;" р")))</f>
        <v>0</v>
      </c>
    </row>
    <row r="404" spans="1:20" ht="21" customHeight="1">
      <c r="A404" s="204">
        <v>5</v>
      </c>
      <c r="B404" s="368" t="s">
        <v>711</v>
      </c>
      <c r="C404" s="160">
        <v>76</v>
      </c>
      <c r="D404" s="188"/>
      <c r="E404" s="186" t="str">
        <f t="shared" si="107"/>
        <v>-100,0</v>
      </c>
      <c r="F404" s="160">
        <v>76</v>
      </c>
      <c r="G404" s="188"/>
      <c r="H404" s="186" t="str">
        <f t="shared" si="108"/>
        <v>-100,0</v>
      </c>
      <c r="I404" s="160">
        <v>76</v>
      </c>
      <c r="J404" s="188"/>
      <c r="K404" s="186" t="str">
        <f t="shared" si="109"/>
        <v>-100,0</v>
      </c>
      <c r="L404" s="160"/>
      <c r="M404" s="188"/>
      <c r="N404" s="186">
        <f t="shared" si="110"/>
        <v>0</v>
      </c>
      <c r="O404" s="160"/>
      <c r="P404" s="188"/>
      <c r="Q404" s="186">
        <f t="shared" si="111"/>
        <v>0</v>
      </c>
      <c r="R404" s="160"/>
      <c r="S404" s="188"/>
      <c r="T404" s="186">
        <f t="shared" si="112"/>
        <v>0</v>
      </c>
    </row>
    <row r="405" spans="1:20" ht="21" customHeight="1">
      <c r="A405" s="204">
        <v>6</v>
      </c>
      <c r="B405" s="368" t="s">
        <v>712</v>
      </c>
      <c r="C405" s="160">
        <v>2</v>
      </c>
      <c r="D405" s="188"/>
      <c r="E405" s="186" t="str">
        <f t="shared" si="107"/>
        <v>-100,0</v>
      </c>
      <c r="F405" s="160"/>
      <c r="G405" s="188"/>
      <c r="H405" s="186">
        <f t="shared" si="108"/>
        <v>0</v>
      </c>
      <c r="I405" s="160">
        <v>2</v>
      </c>
      <c r="J405" s="188"/>
      <c r="K405" s="186" t="str">
        <f t="shared" si="109"/>
        <v>-100,0</v>
      </c>
      <c r="L405" s="160"/>
      <c r="M405" s="188"/>
      <c r="N405" s="186">
        <f t="shared" si="110"/>
        <v>0</v>
      </c>
      <c r="O405" s="160"/>
      <c r="P405" s="188"/>
      <c r="Q405" s="186">
        <f t="shared" si="111"/>
        <v>0</v>
      </c>
      <c r="R405" s="160"/>
      <c r="S405" s="188"/>
      <c r="T405" s="186">
        <f t="shared" si="112"/>
        <v>0</v>
      </c>
    </row>
    <row r="406" spans="1:20" ht="21" customHeight="1">
      <c r="A406" s="204">
        <v>7</v>
      </c>
      <c r="B406" s="368" t="s">
        <v>713</v>
      </c>
      <c r="C406" s="160">
        <v>13</v>
      </c>
      <c r="D406" s="188">
        <v>199</v>
      </c>
      <c r="E406" s="186" t="str">
        <f t="shared" si="107"/>
        <v>15,3 р</v>
      </c>
      <c r="F406" s="160"/>
      <c r="G406" s="188"/>
      <c r="H406" s="186">
        <f t="shared" si="108"/>
        <v>0</v>
      </c>
      <c r="I406" s="160">
        <v>13</v>
      </c>
      <c r="J406" s="188"/>
      <c r="K406" s="186" t="str">
        <f t="shared" si="109"/>
        <v>-100,0</v>
      </c>
      <c r="L406" s="160"/>
      <c r="M406" s="188">
        <v>199</v>
      </c>
      <c r="N406" s="186">
        <f t="shared" si="110"/>
        <v>0</v>
      </c>
      <c r="O406" s="160"/>
      <c r="P406" s="188"/>
      <c r="Q406" s="186">
        <f t="shared" si="111"/>
        <v>0</v>
      </c>
      <c r="R406" s="160"/>
      <c r="S406" s="188"/>
      <c r="T406" s="186">
        <f t="shared" si="112"/>
        <v>0</v>
      </c>
    </row>
    <row r="407" spans="1:20" ht="21" customHeight="1">
      <c r="A407" s="204">
        <v>8</v>
      </c>
      <c r="B407" s="368" t="s">
        <v>714</v>
      </c>
      <c r="C407" s="160"/>
      <c r="D407" s="188"/>
      <c r="E407" s="186">
        <f t="shared" si="107"/>
        <v>0</v>
      </c>
      <c r="F407" s="160"/>
      <c r="G407" s="188"/>
      <c r="H407" s="186">
        <f t="shared" si="108"/>
        <v>0</v>
      </c>
      <c r="I407" s="160"/>
      <c r="J407" s="188"/>
      <c r="K407" s="186">
        <f t="shared" si="109"/>
        <v>0</v>
      </c>
      <c r="L407" s="160"/>
      <c r="M407" s="188"/>
      <c r="N407" s="186">
        <f t="shared" si="110"/>
        <v>0</v>
      </c>
      <c r="O407" s="160"/>
      <c r="P407" s="188"/>
      <c r="Q407" s="186">
        <f t="shared" si="111"/>
        <v>0</v>
      </c>
      <c r="R407" s="160"/>
      <c r="S407" s="188"/>
      <c r="T407" s="186">
        <f t="shared" si="112"/>
        <v>0</v>
      </c>
    </row>
    <row r="408" spans="1:20" ht="21" customHeight="1">
      <c r="A408" s="204">
        <v>9</v>
      </c>
      <c r="B408" s="368" t="s">
        <v>715</v>
      </c>
      <c r="C408" s="160">
        <v>207</v>
      </c>
      <c r="D408" s="188">
        <v>62</v>
      </c>
      <c r="E408" s="186">
        <f t="shared" si="107"/>
        <v>-70</v>
      </c>
      <c r="F408" s="160"/>
      <c r="G408" s="188"/>
      <c r="H408" s="186">
        <f t="shared" si="108"/>
        <v>0</v>
      </c>
      <c r="I408" s="160">
        <v>207</v>
      </c>
      <c r="J408" s="188">
        <v>1</v>
      </c>
      <c r="K408" s="186">
        <f t="shared" si="109"/>
        <v>-99.5</v>
      </c>
      <c r="L408" s="160"/>
      <c r="M408" s="188">
        <v>61</v>
      </c>
      <c r="N408" s="186">
        <f t="shared" si="110"/>
        <v>0</v>
      </c>
      <c r="O408" s="160"/>
      <c r="P408" s="188"/>
      <c r="Q408" s="186">
        <f t="shared" si="111"/>
        <v>0</v>
      </c>
      <c r="R408" s="160"/>
      <c r="S408" s="188"/>
      <c r="T408" s="186">
        <f t="shared" si="112"/>
        <v>0</v>
      </c>
    </row>
    <row r="409" spans="1:20" ht="21" customHeight="1">
      <c r="A409" s="204">
        <v>10</v>
      </c>
      <c r="B409" s="368" t="s">
        <v>716</v>
      </c>
      <c r="C409" s="160"/>
      <c r="D409" s="188"/>
      <c r="E409" s="186">
        <f t="shared" si="107"/>
        <v>0</v>
      </c>
      <c r="F409" s="160"/>
      <c r="G409" s="188"/>
      <c r="H409" s="186">
        <f t="shared" si="108"/>
        <v>0</v>
      </c>
      <c r="I409" s="160"/>
      <c r="J409" s="188"/>
      <c r="K409" s="186">
        <f t="shared" si="109"/>
        <v>0</v>
      </c>
      <c r="L409" s="160"/>
      <c r="M409" s="188"/>
      <c r="N409" s="186">
        <f t="shared" si="110"/>
        <v>0</v>
      </c>
      <c r="O409" s="160"/>
      <c r="P409" s="188"/>
      <c r="Q409" s="186">
        <f t="shared" si="111"/>
        <v>0</v>
      </c>
      <c r="R409" s="160"/>
      <c r="S409" s="188"/>
      <c r="T409" s="186">
        <f t="shared" si="112"/>
        <v>0</v>
      </c>
    </row>
    <row r="410" spans="1:20" ht="21" customHeight="1">
      <c r="A410" s="204">
        <v>11</v>
      </c>
      <c r="B410" s="368" t="s">
        <v>717</v>
      </c>
      <c r="C410" s="160"/>
      <c r="D410" s="188"/>
      <c r="E410" s="186">
        <f t="shared" si="107"/>
        <v>0</v>
      </c>
      <c r="F410" s="160"/>
      <c r="G410" s="188"/>
      <c r="H410" s="186">
        <f t="shared" si="108"/>
        <v>0</v>
      </c>
      <c r="I410" s="160"/>
      <c r="J410" s="188"/>
      <c r="K410" s="186">
        <f t="shared" si="109"/>
        <v>0</v>
      </c>
      <c r="L410" s="160"/>
      <c r="M410" s="188"/>
      <c r="N410" s="186">
        <f t="shared" si="110"/>
        <v>0</v>
      </c>
      <c r="O410" s="160"/>
      <c r="P410" s="188"/>
      <c r="Q410" s="186">
        <f t="shared" si="111"/>
        <v>0</v>
      </c>
      <c r="R410" s="160"/>
      <c r="S410" s="188"/>
      <c r="T410" s="186">
        <f t="shared" si="112"/>
        <v>0</v>
      </c>
    </row>
    <row r="411" spans="1:20" ht="21" customHeight="1" thickBot="1">
      <c r="A411" s="204">
        <v>12</v>
      </c>
      <c r="B411" s="365" t="s">
        <v>262</v>
      </c>
      <c r="C411" s="160"/>
      <c r="D411" s="188"/>
      <c r="E411" s="186">
        <f>IF(C411=0,0,IF(D411=0,"-100,0",IF(D411*100/C411&lt;200,ROUND(D411*100/C411-100,1),ROUND(D411/C411,1)&amp;" р")))</f>
        <v>0</v>
      </c>
      <c r="F411" s="160"/>
      <c r="G411" s="188"/>
      <c r="H411" s="186">
        <f>IF(F411=0,0,IF(G411=0,"-100,0",IF(G411*100/F411&lt;200,ROUND(G411*100/F411-100,1),ROUND(G411/F411,1)&amp;" р")))</f>
        <v>0</v>
      </c>
      <c r="I411" s="160"/>
      <c r="J411" s="188"/>
      <c r="K411" s="186">
        <f>IF(I411=0,0,IF(J411=0,"-100,0",IF(J411*100/I411&lt;200,ROUND(J411*100/I411-100,1),ROUND(J411/I411,1)&amp;" р")))</f>
        <v>0</v>
      </c>
      <c r="L411" s="160"/>
      <c r="M411" s="188"/>
      <c r="N411" s="186">
        <f>IF(L411=0,0,IF(M411=0,"-100,0",IF(M411*100/L411&lt;200,ROUND(M411*100/L411-100,1),ROUND(M411/L411,1)&amp;" р")))</f>
        <v>0</v>
      </c>
      <c r="O411" s="160"/>
      <c r="P411" s="188"/>
      <c r="Q411" s="186">
        <f>IF(O411=0,0,IF(P411=0,"-100,0",IF(P411*100/O411&lt;200,ROUND(P411*100/O411-100,1),ROUND(P411/O411,1)&amp;" р")))</f>
        <v>0</v>
      </c>
      <c r="R411" s="160"/>
      <c r="S411" s="188"/>
      <c r="T411" s="186">
        <f>IF(R411=0,0,IF(S411=0,"-100,0",IF(S411*100/R411&lt;200,ROUND(S411*100/R411-100,1),ROUND(S411/R411,1)&amp;" р")))</f>
        <v>0</v>
      </c>
    </row>
    <row r="412" spans="1:20" ht="21" customHeight="1" thickBot="1">
      <c r="A412" s="205">
        <v>13</v>
      </c>
      <c r="B412" s="366" t="s">
        <v>692</v>
      </c>
      <c r="C412" s="189">
        <v>441</v>
      </c>
      <c r="D412" s="190">
        <v>314</v>
      </c>
      <c r="E412" s="56">
        <f>IF(C412=0,0,IF(D412=0,"-100,0",IF(D412*100/C412&lt;200,ROUND(D412*100/C412-100,1),ROUND(D412/C412,1)&amp;" р")))</f>
        <v>-28.8</v>
      </c>
      <c r="F412" s="189">
        <v>76</v>
      </c>
      <c r="G412" s="190">
        <v>46</v>
      </c>
      <c r="H412" s="56">
        <f>IF(F412=0,0,IF(G412=0,"-100,0",IF(G412*100/F412&lt;200,ROUND(G412*100/F412-100,1),ROUND(G412/F412,1)&amp;" р")))</f>
        <v>-39.5</v>
      </c>
      <c r="I412" s="189">
        <v>301</v>
      </c>
      <c r="J412" s="190">
        <v>1</v>
      </c>
      <c r="K412" s="56">
        <f>IF(I412=0,0,IF(J412=0,"-100,0",IF(J412*100/I412&lt;200,ROUND(J412*100/I412-100,1),ROUND(J412/I412,1)&amp;" р")))</f>
        <v>-99.7</v>
      </c>
      <c r="L412" s="189">
        <v>140</v>
      </c>
      <c r="M412" s="190">
        <v>261</v>
      </c>
      <c r="N412" s="56">
        <f>IF(L412=0,0,IF(M412=0,"-100,0",IF(M412*100/L412&lt;200,ROUND(M412*100/L412-100,1),ROUND(M412/L412,1)&amp;" р")))</f>
        <v>86.4</v>
      </c>
      <c r="O412" s="189"/>
      <c r="P412" s="190">
        <v>0</v>
      </c>
      <c r="Q412" s="56">
        <f>IF(O412=0,0,IF(P412=0,"-100,0",IF(P412*100/O412&lt;200,ROUND(P412*100/O412-100,1),ROUND(P412/O412,1)&amp;" р")))</f>
        <v>0</v>
      </c>
      <c r="R412" s="189"/>
      <c r="S412" s="190">
        <v>0</v>
      </c>
      <c r="T412" s="56">
        <f>IF(R412=0,0,IF(S412=0,"-100,0",IF(S412*100/R412&lt;200,ROUND(S412*100/R412-100,1),ROUND(S412/R412,1)&amp;" р")))</f>
        <v>0</v>
      </c>
    </row>
    <row r="413" spans="1:20" ht="5.25" customHeight="1">
      <c r="A413" s="67"/>
      <c r="B413" s="68"/>
      <c r="C413" s="69"/>
      <c r="D413" s="69"/>
      <c r="E413" s="70"/>
      <c r="F413" s="69"/>
      <c r="G413" s="69"/>
      <c r="H413" s="70"/>
      <c r="I413" s="71"/>
      <c r="J413" s="71"/>
      <c r="K413" s="59"/>
      <c r="L413" s="59"/>
      <c r="M413" s="59"/>
      <c r="N413" s="59"/>
      <c r="O413" s="59"/>
      <c r="P413" s="59"/>
      <c r="Q413" s="59"/>
      <c r="R413" s="59"/>
      <c r="S413" s="59"/>
      <c r="T413" s="59"/>
    </row>
    <row r="414" spans="1:20" ht="15.75">
      <c r="A414" s="72" t="s">
        <v>735</v>
      </c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59"/>
      <c r="M414" s="59"/>
      <c r="N414" s="59"/>
      <c r="O414" s="59"/>
      <c r="P414" s="59"/>
      <c r="Q414" s="59"/>
      <c r="R414" s="59"/>
      <c r="S414" s="59"/>
      <c r="T414" s="59"/>
    </row>
    <row r="415" spans="1:20" ht="5.25" customHeight="1" thickBot="1">
      <c r="A415" s="59"/>
      <c r="B415" s="5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59"/>
      <c r="R415" s="59"/>
      <c r="S415" s="59"/>
      <c r="T415" s="59"/>
    </row>
    <row r="416" spans="1:20" ht="33.75" customHeight="1" thickBot="1">
      <c r="A416" s="675" t="s">
        <v>347</v>
      </c>
      <c r="B416" s="698" t="s">
        <v>348</v>
      </c>
      <c r="C416" s="730" t="s">
        <v>777</v>
      </c>
      <c r="D416" s="731"/>
      <c r="E416" s="732"/>
      <c r="F416" s="730" t="s">
        <v>778</v>
      </c>
      <c r="G416" s="731"/>
      <c r="H416" s="731"/>
      <c r="I416" s="731"/>
      <c r="J416" s="731"/>
      <c r="K416" s="732"/>
      <c r="L416" s="730" t="s">
        <v>312</v>
      </c>
      <c r="M416" s="731"/>
      <c r="N416" s="732"/>
      <c r="O416" s="730" t="s">
        <v>375</v>
      </c>
      <c r="P416" s="731"/>
      <c r="Q416" s="731"/>
      <c r="R416" s="731"/>
      <c r="S416" s="731"/>
      <c r="T416" s="732"/>
    </row>
    <row r="417" spans="1:20" ht="33.75" customHeight="1" thickBot="1">
      <c r="A417" s="676"/>
      <c r="B417" s="698"/>
      <c r="C417" s="727"/>
      <c r="D417" s="728"/>
      <c r="E417" s="729"/>
      <c r="F417" s="727" t="s">
        <v>395</v>
      </c>
      <c r="G417" s="728"/>
      <c r="H417" s="728"/>
      <c r="I417" s="728" t="s">
        <v>396</v>
      </c>
      <c r="J417" s="728"/>
      <c r="K417" s="729"/>
      <c r="L417" s="727"/>
      <c r="M417" s="728"/>
      <c r="N417" s="729"/>
      <c r="O417" s="727" t="s">
        <v>395</v>
      </c>
      <c r="P417" s="728"/>
      <c r="Q417" s="728"/>
      <c r="R417" s="728" t="s">
        <v>396</v>
      </c>
      <c r="S417" s="728"/>
      <c r="T417" s="729"/>
    </row>
    <row r="418" spans="1:20" ht="21.95" customHeight="1" thickBot="1">
      <c r="A418" s="677"/>
      <c r="B418" s="678"/>
      <c r="C418" s="73">
        <f>C399</f>
        <v>2014</v>
      </c>
      <c r="D418" s="198">
        <f>D399</f>
        <v>2015</v>
      </c>
      <c r="E418" s="199" t="s">
        <v>349</v>
      </c>
      <c r="F418" s="73">
        <f>C418</f>
        <v>2014</v>
      </c>
      <c r="G418" s="198">
        <f>D418</f>
        <v>2015</v>
      </c>
      <c r="H418" s="199" t="s">
        <v>349</v>
      </c>
      <c r="I418" s="73">
        <f>F418</f>
        <v>2014</v>
      </c>
      <c r="J418" s="198">
        <f>G418</f>
        <v>2015</v>
      </c>
      <c r="K418" s="199" t="s">
        <v>349</v>
      </c>
      <c r="L418" s="73">
        <f>I418</f>
        <v>2014</v>
      </c>
      <c r="M418" s="198">
        <f>J418</f>
        <v>2015</v>
      </c>
      <c r="N418" s="199" t="s">
        <v>349</v>
      </c>
      <c r="O418" s="73">
        <f>L418</f>
        <v>2014</v>
      </c>
      <c r="P418" s="198">
        <f>M418</f>
        <v>2015</v>
      </c>
      <c r="Q418" s="199" t="s">
        <v>349</v>
      </c>
      <c r="R418" s="73">
        <f>O418</f>
        <v>2014</v>
      </c>
      <c r="S418" s="198">
        <f>P418</f>
        <v>2015</v>
      </c>
      <c r="T418" s="199" t="s">
        <v>349</v>
      </c>
    </row>
    <row r="419" spans="1:20" ht="21" customHeight="1">
      <c r="A419" s="203">
        <v>1</v>
      </c>
      <c r="B419" s="367" t="s">
        <v>707</v>
      </c>
      <c r="C419" s="159"/>
      <c r="D419" s="187"/>
      <c r="E419" s="185">
        <f>IF(C419=0,0,IF(D419=0,"-100,0",IF(D419*100/C419&lt;200,ROUND(D419*100/C419-100,1),ROUND(D419/C419,1)&amp;" р")))</f>
        <v>0</v>
      </c>
      <c r="F419" s="159"/>
      <c r="G419" s="187"/>
      <c r="H419" s="185">
        <f>IF(F419=0,0,IF(G419=0,"-100,0",IF(G419*100/F419&lt;200,ROUND(G419*100/F419-100,1),ROUND(G419/F419,1)&amp;" р")))</f>
        <v>0</v>
      </c>
      <c r="I419" s="159"/>
      <c r="J419" s="187"/>
      <c r="K419" s="185">
        <f>IF(I419=0,0,IF(J419=0,"-100,0",IF(J419*100/I419&lt;200,ROUND(J419*100/I419-100,1),ROUND(J419/I419,1)&amp;" р")))</f>
        <v>0</v>
      </c>
      <c r="L419" s="159"/>
      <c r="M419" s="187"/>
      <c r="N419" s="185">
        <f>IF(L419=0,0,IF(M419=0,"-100,0",IF(M419*100/L419&lt;200,ROUND(M419*100/L419-100,1),ROUND(M419/L419,1)&amp;" р")))</f>
        <v>0</v>
      </c>
      <c r="O419" s="159"/>
      <c r="P419" s="187"/>
      <c r="Q419" s="185">
        <f>IF(O419=0,0,IF(P419=0,"-100,0",IF(P419*100/O419&lt;200,ROUND(P419*100/O419-100,1),ROUND(P419/O419,1)&amp;" р")))</f>
        <v>0</v>
      </c>
      <c r="R419" s="159"/>
      <c r="S419" s="187"/>
      <c r="T419" s="185">
        <f>IF(R419=0,0,IF(S419=0,"-100,0",IF(S419*100/R419&lt;200,ROUND(S419*100/R419-100,1),ROUND(S419/R419,1)&amp;" р")))</f>
        <v>0</v>
      </c>
    </row>
    <row r="420" spans="1:20" ht="21" customHeight="1">
      <c r="A420" s="204">
        <v>2</v>
      </c>
      <c r="B420" s="368" t="s">
        <v>708</v>
      </c>
      <c r="C420" s="160"/>
      <c r="D420" s="188"/>
      <c r="E420" s="186">
        <f>IF(C420=0,0,IF(D420=0,"-100,0",IF(D420*100/C420&lt;200,ROUND(D420*100/C420-100,1),ROUND(D420/C420,1)&amp;" р")))</f>
        <v>0</v>
      </c>
      <c r="F420" s="160"/>
      <c r="G420" s="188"/>
      <c r="H420" s="186">
        <f>IF(F420=0,0,IF(G420=0,"-100,0",IF(G420*100/F420&lt;200,ROUND(G420*100/F420-100,1),ROUND(G420/F420,1)&amp;" р")))</f>
        <v>0</v>
      </c>
      <c r="I420" s="160"/>
      <c r="J420" s="188"/>
      <c r="K420" s="186">
        <f>IF(I420=0,0,IF(J420=0,"-100,0",IF(J420*100/I420&lt;200,ROUND(J420*100/I420-100,1),ROUND(J420/I420,1)&amp;" р")))</f>
        <v>0</v>
      </c>
      <c r="L420" s="160"/>
      <c r="M420" s="188"/>
      <c r="N420" s="186">
        <f>IF(L420=0,0,IF(M420=0,"-100,0",IF(M420*100/L420&lt;200,ROUND(M420*100/L420-100,1),ROUND(M420/L420,1)&amp;" р")))</f>
        <v>0</v>
      </c>
      <c r="O420" s="160"/>
      <c r="P420" s="188"/>
      <c r="Q420" s="186">
        <f>IF(O420=0,0,IF(P420=0,"-100,0",IF(P420*100/O420&lt;200,ROUND(P420*100/O420-100,1),ROUND(P420/O420,1)&amp;" р")))</f>
        <v>0</v>
      </c>
      <c r="R420" s="160"/>
      <c r="S420" s="188"/>
      <c r="T420" s="186">
        <f>IF(R420=0,0,IF(S420=0,"-100,0",IF(S420*100/R420&lt;200,ROUND(S420*100/R420-100,1),ROUND(S420/R420,1)&amp;" р")))</f>
        <v>0</v>
      </c>
    </row>
    <row r="421" spans="1:20" ht="21" customHeight="1">
      <c r="A421" s="204">
        <v>3</v>
      </c>
      <c r="B421" s="368" t="s">
        <v>709</v>
      </c>
      <c r="C421" s="160">
        <v>32</v>
      </c>
      <c r="D421" s="188"/>
      <c r="E421" s="186" t="str">
        <f>IF(C421=0,0,IF(D421=0,"-100,0",IF(D421*100/C421&lt;200,ROUND(D421*100/C421-100,1),ROUND(D421/C421,1)&amp;" р")))</f>
        <v>-100,0</v>
      </c>
      <c r="F421" s="160"/>
      <c r="G421" s="188"/>
      <c r="H421" s="186">
        <f>IF(F421=0,0,IF(G421=0,"-100,0",IF(G421*100/F421&lt;200,ROUND(G421*100/F421-100,1),ROUND(G421/F421,1)&amp;" р")))</f>
        <v>0</v>
      </c>
      <c r="I421" s="160"/>
      <c r="J421" s="188"/>
      <c r="K421" s="186">
        <f>IF(I421=0,0,IF(J421=0,"-100,0",IF(J421*100/I421&lt;200,ROUND(J421*100/I421-100,1),ROUND(J421/I421,1)&amp;" р")))</f>
        <v>0</v>
      </c>
      <c r="L421" s="160"/>
      <c r="M421" s="188"/>
      <c r="N421" s="186">
        <f>IF(L421=0,0,IF(M421=0,"-100,0",IF(M421*100/L421&lt;200,ROUND(M421*100/L421-100,1),ROUND(M421/L421,1)&amp;" р")))</f>
        <v>0</v>
      </c>
      <c r="O421" s="160"/>
      <c r="P421" s="188"/>
      <c r="Q421" s="186">
        <f>IF(O421=0,0,IF(P421=0,"-100,0",IF(P421*100/O421&lt;200,ROUND(P421*100/O421-100,1),ROUND(P421/O421,1)&amp;" р")))</f>
        <v>0</v>
      </c>
      <c r="R421" s="160"/>
      <c r="S421" s="188"/>
      <c r="T421" s="186">
        <f>IF(R421=0,0,IF(S421=0,"-100,0",IF(S421*100/R421&lt;200,ROUND(S421*100/R421-100,1),ROUND(S421/R421,1)&amp;" р")))</f>
        <v>0</v>
      </c>
    </row>
    <row r="422" spans="1:20" ht="21" customHeight="1">
      <c r="A422" s="204">
        <v>4</v>
      </c>
      <c r="B422" s="368" t="s">
        <v>710</v>
      </c>
      <c r="C422" s="160"/>
      <c r="D422" s="188">
        <v>4</v>
      </c>
      <c r="E422" s="186">
        <f t="shared" ref="E422:E429" si="113">IF(C422=0,0,IF(D422=0,"-100,0",IF(D422*100/C422&lt;200,ROUND(D422*100/C422-100,1),ROUND(D422/C422,1)&amp;" р")))</f>
        <v>0</v>
      </c>
      <c r="F422" s="160"/>
      <c r="G422" s="188"/>
      <c r="H422" s="186">
        <f t="shared" ref="H422:H429" si="114">IF(F422=0,0,IF(G422=0,"-100,0",IF(G422*100/F422&lt;200,ROUND(G422*100/F422-100,1),ROUND(G422/F422,1)&amp;" р")))</f>
        <v>0</v>
      </c>
      <c r="I422" s="160"/>
      <c r="J422" s="188"/>
      <c r="K422" s="186">
        <f t="shared" ref="K422:K429" si="115">IF(I422=0,0,IF(J422=0,"-100,0",IF(J422*100/I422&lt;200,ROUND(J422*100/I422-100,1),ROUND(J422/I422,1)&amp;" р")))</f>
        <v>0</v>
      </c>
      <c r="L422" s="160"/>
      <c r="M422" s="188"/>
      <c r="N422" s="186">
        <f t="shared" ref="N422:N429" si="116">IF(L422=0,0,IF(M422=0,"-100,0",IF(M422*100/L422&lt;200,ROUND(M422*100/L422-100,1),ROUND(M422/L422,1)&amp;" р")))</f>
        <v>0</v>
      </c>
      <c r="O422" s="160"/>
      <c r="P422" s="188"/>
      <c r="Q422" s="186">
        <f t="shared" ref="Q422:Q429" si="117">IF(O422=0,0,IF(P422=0,"-100,0",IF(P422*100/O422&lt;200,ROUND(P422*100/O422-100,1),ROUND(P422/O422,1)&amp;" р")))</f>
        <v>0</v>
      </c>
      <c r="R422" s="160"/>
      <c r="S422" s="188"/>
      <c r="T422" s="186">
        <f t="shared" ref="T422:T429" si="118">IF(R422=0,0,IF(S422=0,"-100,0",IF(S422*100/R422&lt;200,ROUND(S422*100/R422-100,1),ROUND(S422/R422,1)&amp;" р")))</f>
        <v>0</v>
      </c>
    </row>
    <row r="423" spans="1:20" ht="21" customHeight="1">
      <c r="A423" s="204">
        <v>5</v>
      </c>
      <c r="B423" s="368" t="s">
        <v>711</v>
      </c>
      <c r="C423" s="160"/>
      <c r="D423" s="188"/>
      <c r="E423" s="186">
        <f t="shared" si="113"/>
        <v>0</v>
      </c>
      <c r="F423" s="160"/>
      <c r="G423" s="188"/>
      <c r="H423" s="186">
        <f t="shared" si="114"/>
        <v>0</v>
      </c>
      <c r="I423" s="160"/>
      <c r="J423" s="188"/>
      <c r="K423" s="186">
        <f t="shared" si="115"/>
        <v>0</v>
      </c>
      <c r="L423" s="160"/>
      <c r="M423" s="188"/>
      <c r="N423" s="186">
        <f t="shared" si="116"/>
        <v>0</v>
      </c>
      <c r="O423" s="160"/>
      <c r="P423" s="188"/>
      <c r="Q423" s="186">
        <f t="shared" si="117"/>
        <v>0</v>
      </c>
      <c r="R423" s="160"/>
      <c r="S423" s="188"/>
      <c r="T423" s="186">
        <f t="shared" si="118"/>
        <v>0</v>
      </c>
    </row>
    <row r="424" spans="1:20" ht="21" customHeight="1">
      <c r="A424" s="204">
        <v>6</v>
      </c>
      <c r="B424" s="368" t="s">
        <v>712</v>
      </c>
      <c r="C424" s="160"/>
      <c r="D424" s="188"/>
      <c r="E424" s="186">
        <f t="shared" si="113"/>
        <v>0</v>
      </c>
      <c r="F424" s="160"/>
      <c r="G424" s="188"/>
      <c r="H424" s="186">
        <f t="shared" si="114"/>
        <v>0</v>
      </c>
      <c r="I424" s="160"/>
      <c r="J424" s="188"/>
      <c r="K424" s="186">
        <f t="shared" si="115"/>
        <v>0</v>
      </c>
      <c r="L424" s="160"/>
      <c r="M424" s="188"/>
      <c r="N424" s="186">
        <f t="shared" si="116"/>
        <v>0</v>
      </c>
      <c r="O424" s="160"/>
      <c r="P424" s="188"/>
      <c r="Q424" s="186">
        <f t="shared" si="117"/>
        <v>0</v>
      </c>
      <c r="R424" s="160"/>
      <c r="S424" s="188"/>
      <c r="T424" s="186">
        <f t="shared" si="118"/>
        <v>0</v>
      </c>
    </row>
    <row r="425" spans="1:20" ht="21" customHeight="1">
      <c r="A425" s="204">
        <v>7</v>
      </c>
      <c r="B425" s="368" t="s">
        <v>713</v>
      </c>
      <c r="C425" s="160"/>
      <c r="D425" s="188"/>
      <c r="E425" s="186">
        <f t="shared" si="113"/>
        <v>0</v>
      </c>
      <c r="F425" s="160"/>
      <c r="G425" s="188"/>
      <c r="H425" s="186">
        <f t="shared" si="114"/>
        <v>0</v>
      </c>
      <c r="I425" s="160"/>
      <c r="J425" s="188"/>
      <c r="K425" s="186">
        <f t="shared" si="115"/>
        <v>0</v>
      </c>
      <c r="L425" s="160"/>
      <c r="M425" s="188"/>
      <c r="N425" s="186">
        <f t="shared" si="116"/>
        <v>0</v>
      </c>
      <c r="O425" s="160"/>
      <c r="P425" s="188"/>
      <c r="Q425" s="186">
        <f t="shared" si="117"/>
        <v>0</v>
      </c>
      <c r="R425" s="160"/>
      <c r="S425" s="188"/>
      <c r="T425" s="186">
        <f t="shared" si="118"/>
        <v>0</v>
      </c>
    </row>
    <row r="426" spans="1:20" ht="21" customHeight="1">
      <c r="A426" s="204">
        <v>8</v>
      </c>
      <c r="B426" s="368" t="s">
        <v>714</v>
      </c>
      <c r="C426" s="160"/>
      <c r="D426" s="188"/>
      <c r="E426" s="186">
        <f t="shared" si="113"/>
        <v>0</v>
      </c>
      <c r="F426" s="160"/>
      <c r="G426" s="188"/>
      <c r="H426" s="186">
        <f t="shared" si="114"/>
        <v>0</v>
      </c>
      <c r="I426" s="160"/>
      <c r="J426" s="188"/>
      <c r="K426" s="186">
        <f t="shared" si="115"/>
        <v>0</v>
      </c>
      <c r="L426" s="160"/>
      <c r="M426" s="188"/>
      <c r="N426" s="186">
        <f t="shared" si="116"/>
        <v>0</v>
      </c>
      <c r="O426" s="160"/>
      <c r="P426" s="188"/>
      <c r="Q426" s="186">
        <f t="shared" si="117"/>
        <v>0</v>
      </c>
      <c r="R426" s="160"/>
      <c r="S426" s="188"/>
      <c r="T426" s="186">
        <f t="shared" si="118"/>
        <v>0</v>
      </c>
    </row>
    <row r="427" spans="1:20" ht="21" customHeight="1">
      <c r="A427" s="204">
        <v>9</v>
      </c>
      <c r="B427" s="368" t="s">
        <v>715</v>
      </c>
      <c r="C427" s="160"/>
      <c r="D427" s="188"/>
      <c r="E427" s="186">
        <f t="shared" si="113"/>
        <v>0</v>
      </c>
      <c r="F427" s="160"/>
      <c r="G427" s="188"/>
      <c r="H427" s="186">
        <f t="shared" si="114"/>
        <v>0</v>
      </c>
      <c r="I427" s="160"/>
      <c r="J427" s="188"/>
      <c r="K427" s="186">
        <f t="shared" si="115"/>
        <v>0</v>
      </c>
      <c r="L427" s="160"/>
      <c r="M427" s="188"/>
      <c r="N427" s="186">
        <f t="shared" si="116"/>
        <v>0</v>
      </c>
      <c r="O427" s="160"/>
      <c r="P427" s="188"/>
      <c r="Q427" s="186">
        <f t="shared" si="117"/>
        <v>0</v>
      </c>
      <c r="R427" s="160"/>
      <c r="S427" s="188"/>
      <c r="T427" s="186">
        <f t="shared" si="118"/>
        <v>0</v>
      </c>
    </row>
    <row r="428" spans="1:20" ht="21" customHeight="1">
      <c r="A428" s="204">
        <v>10</v>
      </c>
      <c r="B428" s="368" t="s">
        <v>716</v>
      </c>
      <c r="C428" s="160"/>
      <c r="D428" s="188"/>
      <c r="E428" s="186">
        <f t="shared" si="113"/>
        <v>0</v>
      </c>
      <c r="F428" s="160"/>
      <c r="G428" s="188"/>
      <c r="H428" s="186">
        <f t="shared" si="114"/>
        <v>0</v>
      </c>
      <c r="I428" s="160"/>
      <c r="J428" s="188"/>
      <c r="K428" s="186">
        <f t="shared" si="115"/>
        <v>0</v>
      </c>
      <c r="L428" s="160"/>
      <c r="M428" s="188"/>
      <c r="N428" s="186">
        <f t="shared" si="116"/>
        <v>0</v>
      </c>
      <c r="O428" s="160"/>
      <c r="P428" s="188"/>
      <c r="Q428" s="186">
        <f t="shared" si="117"/>
        <v>0</v>
      </c>
      <c r="R428" s="160"/>
      <c r="S428" s="188"/>
      <c r="T428" s="186">
        <f t="shared" si="118"/>
        <v>0</v>
      </c>
    </row>
    <row r="429" spans="1:20" ht="21" customHeight="1">
      <c r="A429" s="204">
        <v>11</v>
      </c>
      <c r="B429" s="368" t="s">
        <v>717</v>
      </c>
      <c r="C429" s="160"/>
      <c r="D429" s="188"/>
      <c r="E429" s="186">
        <f t="shared" si="113"/>
        <v>0</v>
      </c>
      <c r="F429" s="160"/>
      <c r="G429" s="188"/>
      <c r="H429" s="186">
        <f t="shared" si="114"/>
        <v>0</v>
      </c>
      <c r="I429" s="160"/>
      <c r="J429" s="188"/>
      <c r="K429" s="186">
        <f t="shared" si="115"/>
        <v>0</v>
      </c>
      <c r="L429" s="160"/>
      <c r="M429" s="188"/>
      <c r="N429" s="186">
        <f t="shared" si="116"/>
        <v>0</v>
      </c>
      <c r="O429" s="160"/>
      <c r="P429" s="188"/>
      <c r="Q429" s="186">
        <f t="shared" si="117"/>
        <v>0</v>
      </c>
      <c r="R429" s="160"/>
      <c r="S429" s="188"/>
      <c r="T429" s="186">
        <f t="shared" si="118"/>
        <v>0</v>
      </c>
    </row>
    <row r="430" spans="1:20" ht="21" customHeight="1" thickBot="1">
      <c r="A430" s="204">
        <v>12</v>
      </c>
      <c r="B430" s="365" t="s">
        <v>262</v>
      </c>
      <c r="C430" s="160"/>
      <c r="D430" s="188"/>
      <c r="E430" s="186">
        <f>IF(C430=0,0,IF(D430=0,"-100,0",IF(D430*100/C430&lt;200,ROUND(D430*100/C430-100,1),ROUND(D430/C430,1)&amp;" р")))</f>
        <v>0</v>
      </c>
      <c r="F430" s="160"/>
      <c r="G430" s="188"/>
      <c r="H430" s="186">
        <f>IF(F430=0,0,IF(G430=0,"-100,0",IF(G430*100/F430&lt;200,ROUND(G430*100/F430-100,1),ROUND(G430/F430,1)&amp;" р")))</f>
        <v>0</v>
      </c>
      <c r="I430" s="160"/>
      <c r="J430" s="188"/>
      <c r="K430" s="186">
        <f>IF(I430=0,0,IF(J430=0,"-100,0",IF(J430*100/I430&lt;200,ROUND(J430*100/I430-100,1),ROUND(J430/I430,1)&amp;" р")))</f>
        <v>0</v>
      </c>
      <c r="L430" s="160"/>
      <c r="M430" s="188"/>
      <c r="N430" s="186">
        <f>IF(L430=0,0,IF(M430=0,"-100,0",IF(M430*100/L430&lt;200,ROUND(M430*100/L430-100,1),ROUND(M430/L430,1)&amp;" р")))</f>
        <v>0</v>
      </c>
      <c r="O430" s="160"/>
      <c r="P430" s="188"/>
      <c r="Q430" s="186">
        <f>IF(O430=0,0,IF(P430=0,"-100,0",IF(P430*100/O430&lt;200,ROUND(P430*100/O430-100,1),ROUND(P430/O430,1)&amp;" р")))</f>
        <v>0</v>
      </c>
      <c r="R430" s="160"/>
      <c r="S430" s="188"/>
      <c r="T430" s="186">
        <f>IF(R430=0,0,IF(S430=0,"-100,0",IF(S430*100/R430&lt;200,ROUND(S430*100/R430-100,1),ROUND(S430/R430,1)&amp;" р")))</f>
        <v>0</v>
      </c>
    </row>
    <row r="431" spans="1:20" ht="21" customHeight="1" thickBot="1">
      <c r="A431" s="205">
        <v>13</v>
      </c>
      <c r="B431" s="366" t="s">
        <v>692</v>
      </c>
      <c r="C431" s="189">
        <v>32</v>
      </c>
      <c r="D431" s="190">
        <v>4</v>
      </c>
      <c r="E431" s="56">
        <f>IF(C431=0,0,IF(D431=0,"-100,0",IF(D431*100/C431&lt;200,ROUND(D431*100/C431-100,1),ROUND(D431/C431,1)&amp;" р")))</f>
        <v>-87.5</v>
      </c>
      <c r="F431" s="189"/>
      <c r="G431" s="190">
        <v>0</v>
      </c>
      <c r="H431" s="56">
        <f>IF(F431=0,0,IF(G431=0,"-100,0",IF(G431*100/F431&lt;200,ROUND(G431*100/F431-100,1),ROUND(G431/F431,1)&amp;" р")))</f>
        <v>0</v>
      </c>
      <c r="I431" s="189"/>
      <c r="J431" s="190">
        <v>0</v>
      </c>
      <c r="K431" s="56">
        <f>IF(I431=0,0,IF(J431=0,"-100,0",IF(J431*100/I431&lt;200,ROUND(J431*100/I431-100,1),ROUND(J431/I431,1)&amp;" р")))</f>
        <v>0</v>
      </c>
      <c r="L431" s="189"/>
      <c r="M431" s="190">
        <v>0</v>
      </c>
      <c r="N431" s="56">
        <f>IF(L431=0,0,IF(M431=0,"-100,0",IF(M431*100/L431&lt;200,ROUND(M431*100/L431-100,1),ROUND(M431/L431,1)&amp;" р")))</f>
        <v>0</v>
      </c>
      <c r="O431" s="189"/>
      <c r="P431" s="190">
        <v>0</v>
      </c>
      <c r="Q431" s="56">
        <f>IF(O431=0,0,IF(P431=0,"-100,0",IF(P431*100/O431&lt;200,ROUND(P431*100/O431-100,1),ROUND(P431/O431,1)&amp;" р")))</f>
        <v>0</v>
      </c>
      <c r="R431" s="189"/>
      <c r="S431" s="190">
        <v>0</v>
      </c>
      <c r="T431" s="56">
        <f>IF(R431=0,0,IF(S431=0,"-100,0",IF(S431*100/R431&lt;200,ROUND(S431*100/R431-100,1),ROUND(S431/R431,1)&amp;" р")))</f>
        <v>0</v>
      </c>
    </row>
    <row r="432" spans="1:20" ht="5.25" customHeight="1">
      <c r="A432" s="67"/>
      <c r="B432" s="68"/>
      <c r="C432" s="69"/>
      <c r="D432" s="69"/>
      <c r="E432" s="70"/>
      <c r="F432" s="69"/>
      <c r="G432" s="69"/>
      <c r="H432" s="70"/>
      <c r="I432" s="71"/>
      <c r="J432" s="71"/>
      <c r="K432" s="59"/>
      <c r="L432" s="59"/>
      <c r="M432" s="59"/>
      <c r="N432" s="59"/>
      <c r="O432" s="59"/>
      <c r="P432" s="59"/>
      <c r="Q432" s="59"/>
      <c r="R432" s="59"/>
      <c r="S432" s="59"/>
      <c r="T432" s="59"/>
    </row>
    <row r="433" spans="1:20" ht="15.75">
      <c r="A433" s="72" t="s">
        <v>687</v>
      </c>
      <c r="B433" s="72"/>
      <c r="C433" s="72"/>
      <c r="D433" s="72"/>
      <c r="E433" s="72"/>
      <c r="F433" s="72"/>
      <c r="G433" s="72"/>
      <c r="H433" s="72"/>
      <c r="I433" s="72"/>
      <c r="J433" s="72"/>
      <c r="K433" s="59"/>
      <c r="L433" s="59"/>
      <c r="M433" s="59"/>
      <c r="N433" s="59"/>
      <c r="O433" s="59"/>
      <c r="P433" s="59"/>
      <c r="Q433" s="59"/>
      <c r="R433" s="59"/>
      <c r="S433" s="59"/>
      <c r="T433" s="59"/>
    </row>
    <row r="434" spans="1:20" ht="3" customHeight="1" thickBot="1">
      <c r="A434" s="59"/>
      <c r="B434" s="5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59"/>
      <c r="R434" s="59"/>
      <c r="S434" s="59"/>
      <c r="T434" s="59"/>
    </row>
    <row r="435" spans="1:20" ht="24.75" customHeight="1" thickBot="1">
      <c r="A435" s="675" t="s">
        <v>347</v>
      </c>
      <c r="B435" s="678" t="s">
        <v>348</v>
      </c>
      <c r="C435" s="670" t="s">
        <v>722</v>
      </c>
      <c r="D435" s="671"/>
      <c r="E435" s="670" t="s">
        <v>8</v>
      </c>
      <c r="F435" s="671"/>
      <c r="G435" s="662" t="s">
        <v>723</v>
      </c>
      <c r="H435" s="663"/>
      <c r="I435" s="663"/>
      <c r="J435" s="664"/>
      <c r="K435" s="670" t="s">
        <v>314</v>
      </c>
      <c r="L435" s="671"/>
      <c r="M435" s="662" t="s">
        <v>723</v>
      </c>
      <c r="N435" s="664"/>
      <c r="O435" s="670" t="s">
        <v>724</v>
      </c>
      <c r="P435" s="671"/>
      <c r="Q435" s="670" t="s">
        <v>725</v>
      </c>
      <c r="R435" s="671"/>
      <c r="S435" s="1"/>
      <c r="T435" s="1"/>
    </row>
    <row r="436" spans="1:20" ht="51.75" customHeight="1" thickBot="1">
      <c r="A436" s="676"/>
      <c r="B436" s="678"/>
      <c r="C436" s="672"/>
      <c r="D436" s="673"/>
      <c r="E436" s="672"/>
      <c r="F436" s="673"/>
      <c r="G436" s="665" t="s">
        <v>10</v>
      </c>
      <c r="H436" s="666"/>
      <c r="I436" s="665" t="s">
        <v>11</v>
      </c>
      <c r="J436" s="666"/>
      <c r="K436" s="672"/>
      <c r="L436" s="673"/>
      <c r="M436" s="665" t="s">
        <v>12</v>
      </c>
      <c r="N436" s="666"/>
      <c r="O436" s="672"/>
      <c r="P436" s="673"/>
      <c r="Q436" s="672"/>
      <c r="R436" s="673"/>
      <c r="S436" s="1"/>
      <c r="T436" s="1"/>
    </row>
    <row r="437" spans="1:20" ht="21.95" customHeight="1" thickBot="1">
      <c r="A437" s="677"/>
      <c r="B437" s="678"/>
      <c r="C437" s="73">
        <f>C418</f>
        <v>2014</v>
      </c>
      <c r="D437" s="198">
        <f>D418</f>
        <v>2015</v>
      </c>
      <c r="E437" s="73">
        <f>C437</f>
        <v>2014</v>
      </c>
      <c r="F437" s="74">
        <f>D437</f>
        <v>2015</v>
      </c>
      <c r="G437" s="73">
        <f t="shared" ref="G437:R437" si="119">E437</f>
        <v>2014</v>
      </c>
      <c r="H437" s="74">
        <f t="shared" si="119"/>
        <v>2015</v>
      </c>
      <c r="I437" s="73">
        <f t="shared" si="119"/>
        <v>2014</v>
      </c>
      <c r="J437" s="74">
        <f t="shared" si="119"/>
        <v>2015</v>
      </c>
      <c r="K437" s="73">
        <f t="shared" si="119"/>
        <v>2014</v>
      </c>
      <c r="L437" s="74">
        <f t="shared" si="119"/>
        <v>2015</v>
      </c>
      <c r="M437" s="73">
        <f t="shared" si="119"/>
        <v>2014</v>
      </c>
      <c r="N437" s="74">
        <f t="shared" si="119"/>
        <v>2015</v>
      </c>
      <c r="O437" s="73">
        <f t="shared" si="119"/>
        <v>2014</v>
      </c>
      <c r="P437" s="74">
        <f t="shared" si="119"/>
        <v>2015</v>
      </c>
      <c r="Q437" s="73">
        <f t="shared" si="119"/>
        <v>2014</v>
      </c>
      <c r="R437" s="74">
        <f t="shared" si="119"/>
        <v>2015</v>
      </c>
      <c r="S437" s="1"/>
      <c r="T437" s="1"/>
    </row>
    <row r="438" spans="1:20" ht="21" customHeight="1">
      <c r="A438" s="203">
        <v>1</v>
      </c>
      <c r="B438" s="367" t="s">
        <v>707</v>
      </c>
      <c r="C438" s="159"/>
      <c r="D438" s="195"/>
      <c r="E438" s="159"/>
      <c r="F438" s="195"/>
      <c r="G438" s="159"/>
      <c r="H438" s="195"/>
      <c r="I438" s="159"/>
      <c r="J438" s="195"/>
      <c r="K438" s="159"/>
      <c r="L438" s="195"/>
      <c r="M438" s="159"/>
      <c r="N438" s="195"/>
      <c r="O438" s="159"/>
      <c r="P438" s="195"/>
      <c r="Q438" s="159"/>
      <c r="R438" s="195"/>
      <c r="S438" s="1"/>
      <c r="T438" s="1"/>
    </row>
    <row r="439" spans="1:20" ht="21" customHeight="1">
      <c r="A439" s="204">
        <v>2</v>
      </c>
      <c r="B439" s="368" t="s">
        <v>708</v>
      </c>
      <c r="C439" s="160"/>
      <c r="D439" s="196"/>
      <c r="E439" s="160"/>
      <c r="F439" s="196"/>
      <c r="G439" s="160"/>
      <c r="H439" s="196"/>
      <c r="I439" s="160"/>
      <c r="J439" s="196"/>
      <c r="K439" s="160"/>
      <c r="L439" s="196"/>
      <c r="M439" s="160"/>
      <c r="N439" s="196"/>
      <c r="O439" s="160"/>
      <c r="P439" s="196"/>
      <c r="Q439" s="160"/>
      <c r="R439" s="196"/>
      <c r="S439" s="1"/>
      <c r="T439" s="1"/>
    </row>
    <row r="440" spans="1:20" ht="21" customHeight="1">
      <c r="A440" s="204">
        <v>3</v>
      </c>
      <c r="B440" s="368" t="s">
        <v>709</v>
      </c>
      <c r="C440" s="160"/>
      <c r="D440" s="196"/>
      <c r="E440" s="160"/>
      <c r="F440" s="196"/>
      <c r="G440" s="160"/>
      <c r="H440" s="196"/>
      <c r="I440" s="160"/>
      <c r="J440" s="196"/>
      <c r="K440" s="160"/>
      <c r="L440" s="196"/>
      <c r="M440" s="160"/>
      <c r="N440" s="196"/>
      <c r="O440" s="160"/>
      <c r="P440" s="196"/>
      <c r="Q440" s="160"/>
      <c r="R440" s="196"/>
      <c r="S440" s="1"/>
      <c r="T440" s="1"/>
    </row>
    <row r="441" spans="1:20" ht="21" customHeight="1">
      <c r="A441" s="204">
        <v>4</v>
      </c>
      <c r="B441" s="368" t="s">
        <v>710</v>
      </c>
      <c r="C441" s="160"/>
      <c r="D441" s="196"/>
      <c r="E441" s="160"/>
      <c r="F441" s="196"/>
      <c r="G441" s="160"/>
      <c r="H441" s="196"/>
      <c r="I441" s="160"/>
      <c r="J441" s="196"/>
      <c r="K441" s="160"/>
      <c r="L441" s="196"/>
      <c r="M441" s="160"/>
      <c r="N441" s="196"/>
      <c r="O441" s="160"/>
      <c r="P441" s="196"/>
      <c r="Q441" s="160"/>
      <c r="R441" s="196"/>
      <c r="S441" s="1"/>
      <c r="T441" s="1"/>
    </row>
    <row r="442" spans="1:20" ht="21" customHeight="1">
      <c r="A442" s="204">
        <v>5</v>
      </c>
      <c r="B442" s="368" t="s">
        <v>711</v>
      </c>
      <c r="C442" s="160"/>
      <c r="D442" s="196"/>
      <c r="E442" s="160"/>
      <c r="F442" s="196"/>
      <c r="G442" s="160"/>
      <c r="H442" s="196"/>
      <c r="I442" s="160"/>
      <c r="J442" s="196"/>
      <c r="K442" s="160"/>
      <c r="L442" s="196"/>
      <c r="M442" s="160"/>
      <c r="N442" s="196"/>
      <c r="O442" s="160"/>
      <c r="P442" s="196"/>
      <c r="Q442" s="160"/>
      <c r="R442" s="196"/>
      <c r="S442" s="1"/>
      <c r="T442" s="1"/>
    </row>
    <row r="443" spans="1:20" ht="21" customHeight="1">
      <c r="A443" s="204">
        <v>6</v>
      </c>
      <c r="B443" s="368" t="s">
        <v>712</v>
      </c>
      <c r="C443" s="160"/>
      <c r="D443" s="196"/>
      <c r="E443" s="160"/>
      <c r="F443" s="196"/>
      <c r="G443" s="160"/>
      <c r="H443" s="196"/>
      <c r="I443" s="160"/>
      <c r="J443" s="196"/>
      <c r="K443" s="160"/>
      <c r="L443" s="196"/>
      <c r="M443" s="160"/>
      <c r="N443" s="196"/>
      <c r="O443" s="160"/>
      <c r="P443" s="196"/>
      <c r="Q443" s="160"/>
      <c r="R443" s="196"/>
      <c r="S443" s="1"/>
      <c r="T443" s="1"/>
    </row>
    <row r="444" spans="1:20" ht="21" customHeight="1">
      <c r="A444" s="204">
        <v>7</v>
      </c>
      <c r="B444" s="368" t="s">
        <v>713</v>
      </c>
      <c r="C444" s="160"/>
      <c r="D444" s="196"/>
      <c r="E444" s="160"/>
      <c r="F444" s="196"/>
      <c r="G444" s="160"/>
      <c r="H444" s="196"/>
      <c r="I444" s="160"/>
      <c r="J444" s="196"/>
      <c r="K444" s="160"/>
      <c r="L444" s="196"/>
      <c r="M444" s="160"/>
      <c r="N444" s="196"/>
      <c r="O444" s="160"/>
      <c r="P444" s="196"/>
      <c r="Q444" s="160"/>
      <c r="R444" s="196"/>
      <c r="S444" s="1"/>
      <c r="T444" s="1"/>
    </row>
    <row r="445" spans="1:20" ht="21" customHeight="1">
      <c r="A445" s="204">
        <v>8</v>
      </c>
      <c r="B445" s="368" t="s">
        <v>714</v>
      </c>
      <c r="C445" s="160"/>
      <c r="D445" s="196"/>
      <c r="E445" s="160"/>
      <c r="F445" s="196"/>
      <c r="G445" s="160"/>
      <c r="H445" s="196"/>
      <c r="I445" s="160"/>
      <c r="J445" s="196"/>
      <c r="K445" s="160"/>
      <c r="L445" s="196"/>
      <c r="M445" s="160"/>
      <c r="N445" s="196"/>
      <c r="O445" s="160"/>
      <c r="P445" s="196"/>
      <c r="Q445" s="160"/>
      <c r="R445" s="196"/>
      <c r="S445" s="1"/>
      <c r="T445" s="1"/>
    </row>
    <row r="446" spans="1:20" ht="21" customHeight="1">
      <c r="A446" s="204">
        <v>9</v>
      </c>
      <c r="B446" s="368" t="s">
        <v>715</v>
      </c>
      <c r="C446" s="160"/>
      <c r="D446" s="196"/>
      <c r="E446" s="160"/>
      <c r="F446" s="196"/>
      <c r="G446" s="160"/>
      <c r="H446" s="196"/>
      <c r="I446" s="160"/>
      <c r="J446" s="196"/>
      <c r="K446" s="160"/>
      <c r="L446" s="196"/>
      <c r="M446" s="160"/>
      <c r="N446" s="196"/>
      <c r="O446" s="160"/>
      <c r="P446" s="196"/>
      <c r="Q446" s="160"/>
      <c r="R446" s="196"/>
      <c r="S446" s="1"/>
      <c r="T446" s="1"/>
    </row>
    <row r="447" spans="1:20" ht="21" customHeight="1">
      <c r="A447" s="204">
        <v>10</v>
      </c>
      <c r="B447" s="368" t="s">
        <v>716</v>
      </c>
      <c r="C447" s="160"/>
      <c r="D447" s="196"/>
      <c r="E447" s="160"/>
      <c r="F447" s="196"/>
      <c r="G447" s="160"/>
      <c r="H447" s="196"/>
      <c r="I447" s="160"/>
      <c r="J447" s="196"/>
      <c r="K447" s="160"/>
      <c r="L447" s="196"/>
      <c r="M447" s="160"/>
      <c r="N447" s="196"/>
      <c r="O447" s="160"/>
      <c r="P447" s="196"/>
      <c r="Q447" s="160"/>
      <c r="R447" s="196"/>
      <c r="S447" s="1"/>
      <c r="T447" s="1"/>
    </row>
    <row r="448" spans="1:20" ht="21" customHeight="1">
      <c r="A448" s="204">
        <v>11</v>
      </c>
      <c r="B448" s="368" t="s">
        <v>717</v>
      </c>
      <c r="C448" s="160"/>
      <c r="D448" s="196"/>
      <c r="E448" s="160"/>
      <c r="F448" s="196"/>
      <c r="G448" s="160"/>
      <c r="H448" s="196"/>
      <c r="I448" s="160"/>
      <c r="J448" s="196"/>
      <c r="K448" s="160"/>
      <c r="L448" s="196"/>
      <c r="M448" s="160"/>
      <c r="N448" s="196"/>
      <c r="O448" s="160"/>
      <c r="P448" s="196"/>
      <c r="Q448" s="160"/>
      <c r="R448" s="196"/>
      <c r="S448" s="1"/>
      <c r="T448" s="1"/>
    </row>
    <row r="449" spans="1:20" ht="21" customHeight="1" thickBot="1">
      <c r="A449" s="204">
        <v>12</v>
      </c>
      <c r="B449" s="365" t="s">
        <v>262</v>
      </c>
      <c r="C449" s="160"/>
      <c r="D449" s="196"/>
      <c r="E449" s="160"/>
      <c r="F449" s="196"/>
      <c r="G449" s="160"/>
      <c r="H449" s="196"/>
      <c r="I449" s="160"/>
      <c r="J449" s="196"/>
      <c r="K449" s="160"/>
      <c r="L449" s="196"/>
      <c r="M449" s="160"/>
      <c r="N449" s="196"/>
      <c r="O449" s="160"/>
      <c r="P449" s="196"/>
      <c r="Q449" s="160"/>
      <c r="R449" s="196"/>
      <c r="S449" s="1"/>
      <c r="T449" s="1"/>
    </row>
    <row r="450" spans="1:20" ht="21" customHeight="1" thickBot="1">
      <c r="A450" s="205">
        <v>13</v>
      </c>
      <c r="B450" s="366" t="s">
        <v>692</v>
      </c>
      <c r="C450" s="189"/>
      <c r="D450" s="197">
        <v>0</v>
      </c>
      <c r="E450" s="189"/>
      <c r="F450" s="197">
        <v>0</v>
      </c>
      <c r="G450" s="189"/>
      <c r="H450" s="197">
        <v>0</v>
      </c>
      <c r="I450" s="189"/>
      <c r="J450" s="197">
        <v>0</v>
      </c>
      <c r="K450" s="189"/>
      <c r="L450" s="197">
        <v>0</v>
      </c>
      <c r="M450" s="189"/>
      <c r="N450" s="197">
        <v>0</v>
      </c>
      <c r="O450" s="189"/>
      <c r="P450" s="197">
        <v>0</v>
      </c>
      <c r="Q450" s="189"/>
      <c r="R450" s="197">
        <v>0</v>
      </c>
      <c r="S450" s="1"/>
      <c r="T450" s="1"/>
    </row>
  </sheetData>
  <mergeCells count="239">
    <mergeCell ref="I436:J436"/>
    <mergeCell ref="M436:N436"/>
    <mergeCell ref="A435:A437"/>
    <mergeCell ref="B435:B437"/>
    <mergeCell ref="E435:F436"/>
    <mergeCell ref="G436:H436"/>
    <mergeCell ref="C435:D436"/>
    <mergeCell ref="Q435:R436"/>
    <mergeCell ref="G435:J435"/>
    <mergeCell ref="K435:L436"/>
    <mergeCell ref="M435:N435"/>
    <mergeCell ref="O435:P436"/>
    <mergeCell ref="F417:H417"/>
    <mergeCell ref="F398:H398"/>
    <mergeCell ref="A416:A418"/>
    <mergeCell ref="B416:B418"/>
    <mergeCell ref="C416:E417"/>
    <mergeCell ref="C397:E398"/>
    <mergeCell ref="A397:A399"/>
    <mergeCell ref="O189:Q189"/>
    <mergeCell ref="L151:N151"/>
    <mergeCell ref="I170:K170"/>
    <mergeCell ref="O151:Q151"/>
    <mergeCell ref="L169:N170"/>
    <mergeCell ref="I169:K169"/>
    <mergeCell ref="O284:P284"/>
    <mergeCell ref="K303:L303"/>
    <mergeCell ref="M303:N303"/>
    <mergeCell ref="M322:N322"/>
    <mergeCell ref="K321:R321"/>
    <mergeCell ref="Q284:R284"/>
    <mergeCell ref="I417:K417"/>
    <mergeCell ref="L189:N189"/>
    <mergeCell ref="F416:K416"/>
    <mergeCell ref="F397:H397"/>
    <mergeCell ref="I397:N397"/>
    <mergeCell ref="O417:Q417"/>
    <mergeCell ref="R417:T417"/>
    <mergeCell ref="Q322:R322"/>
    <mergeCell ref="L416:N417"/>
    <mergeCell ref="K359:M360"/>
    <mergeCell ref="O416:T416"/>
    <mergeCell ref="O398:Q398"/>
    <mergeCell ref="O397:T397"/>
    <mergeCell ref="R398:T398"/>
    <mergeCell ref="L398:N398"/>
    <mergeCell ref="K378:M379"/>
    <mergeCell ref="I398:K398"/>
    <mergeCell ref="K340:M341"/>
    <mergeCell ref="O322:P322"/>
    <mergeCell ref="E303:F303"/>
    <mergeCell ref="I284:J284"/>
    <mergeCell ref="C283:J283"/>
    <mergeCell ref="I303:J303"/>
    <mergeCell ref="G284:H284"/>
    <mergeCell ref="F378:H379"/>
    <mergeCell ref="I322:J322"/>
    <mergeCell ref="I340:J341"/>
    <mergeCell ref="I359:J360"/>
    <mergeCell ref="I378:J379"/>
    <mergeCell ref="A245:A247"/>
    <mergeCell ref="B245:B247"/>
    <mergeCell ref="C207:E208"/>
    <mergeCell ref="C245:E246"/>
    <mergeCell ref="A226:A228"/>
    <mergeCell ref="A207:A209"/>
    <mergeCell ref="M245:N246"/>
    <mergeCell ref="F245:H246"/>
    <mergeCell ref="A188:A190"/>
    <mergeCell ref="A283:A285"/>
    <mergeCell ref="A378:A380"/>
    <mergeCell ref="B378:B380"/>
    <mergeCell ref="G265:H265"/>
    <mergeCell ref="A340:A342"/>
    <mergeCell ref="A321:A323"/>
    <mergeCell ref="B321:B323"/>
    <mergeCell ref="A359:A361"/>
    <mergeCell ref="B359:B361"/>
    <mergeCell ref="B302:B304"/>
    <mergeCell ref="A302:A304"/>
    <mergeCell ref="B340:B342"/>
    <mergeCell ref="C322:D322"/>
    <mergeCell ref="C359:E360"/>
    <mergeCell ref="C321:J321"/>
    <mergeCell ref="F340:H341"/>
    <mergeCell ref="F359:H360"/>
    <mergeCell ref="B264:B266"/>
    <mergeCell ref="E322:F322"/>
    <mergeCell ref="A264:A266"/>
    <mergeCell ref="B283:B285"/>
    <mergeCell ref="C302:J302"/>
    <mergeCell ref="C303:D303"/>
    <mergeCell ref="G303:H303"/>
    <mergeCell ref="A1:T1"/>
    <mergeCell ref="A6:T6"/>
    <mergeCell ref="A4:T4"/>
    <mergeCell ref="A3:T3"/>
    <mergeCell ref="A2:T2"/>
    <mergeCell ref="A5:T5"/>
    <mergeCell ref="A13:T13"/>
    <mergeCell ref="M37:O37"/>
    <mergeCell ref="C37:D37"/>
    <mergeCell ref="G36:I37"/>
    <mergeCell ref="M36:O36"/>
    <mergeCell ref="C36:F36"/>
    <mergeCell ref="B36:B38"/>
    <mergeCell ref="A36:A38"/>
    <mergeCell ref="P17:R18"/>
    <mergeCell ref="N17:O18"/>
    <mergeCell ref="A10:T10"/>
    <mergeCell ref="A12:T12"/>
    <mergeCell ref="B17:B19"/>
    <mergeCell ref="C17:E18"/>
    <mergeCell ref="A11:T11"/>
    <mergeCell ref="S17:T18"/>
    <mergeCell ref="F17:H18"/>
    <mergeCell ref="A17:A19"/>
    <mergeCell ref="K17:M18"/>
    <mergeCell ref="R169:T170"/>
    <mergeCell ref="C74:E75"/>
    <mergeCell ref="F74:G74"/>
    <mergeCell ref="P75:Q75"/>
    <mergeCell ref="F75:G75"/>
    <mergeCell ref="N93:O94"/>
    <mergeCell ref="K75:L75"/>
    <mergeCell ref="H74:J75"/>
    <mergeCell ref="K74:L74"/>
    <mergeCell ref="L132:N132"/>
    <mergeCell ref="O131:Q132"/>
    <mergeCell ref="P93:R94"/>
    <mergeCell ref="F131:H132"/>
    <mergeCell ref="K93:M94"/>
    <mergeCell ref="C93:E94"/>
    <mergeCell ref="K112:L113"/>
    <mergeCell ref="M112:O113"/>
    <mergeCell ref="C55:D56"/>
    <mergeCell ref="C112:E113"/>
    <mergeCell ref="C131:E132"/>
    <mergeCell ref="C150:Q150"/>
    <mergeCell ref="C151:E151"/>
    <mergeCell ref="O169:Q170"/>
    <mergeCell ref="B207:B209"/>
    <mergeCell ref="G56:H56"/>
    <mergeCell ref="B55:B57"/>
    <mergeCell ref="S207:T208"/>
    <mergeCell ref="P207:R208"/>
    <mergeCell ref="I207:J208"/>
    <mergeCell ref="B226:B228"/>
    <mergeCell ref="L227:N227"/>
    <mergeCell ref="O226:Q227"/>
    <mergeCell ref="C226:E227"/>
    <mergeCell ref="F226:H226"/>
    <mergeCell ref="F227:H227"/>
    <mergeCell ref="F207:H208"/>
    <mergeCell ref="B188:B190"/>
    <mergeCell ref="C189:E189"/>
    <mergeCell ref="B150:B152"/>
    <mergeCell ref="B74:B76"/>
    <mergeCell ref="B169:B171"/>
    <mergeCell ref="C169:E170"/>
    <mergeCell ref="A74:A76"/>
    <mergeCell ref="A93:A95"/>
    <mergeCell ref="F151:H151"/>
    <mergeCell ref="B93:B95"/>
    <mergeCell ref="I151:K151"/>
    <mergeCell ref="R132:T132"/>
    <mergeCell ref="F169:H170"/>
    <mergeCell ref="B131:B133"/>
    <mergeCell ref="F112:G113"/>
    <mergeCell ref="A150:A152"/>
    <mergeCell ref="A169:A171"/>
    <mergeCell ref="B397:B399"/>
    <mergeCell ref="F189:H189"/>
    <mergeCell ref="C188:T188"/>
    <mergeCell ref="C340:E341"/>
    <mergeCell ref="G322:H322"/>
    <mergeCell ref="Q303:R303"/>
    <mergeCell ref="K284:L284"/>
    <mergeCell ref="K322:L322"/>
    <mergeCell ref="M265:N265"/>
    <mergeCell ref="I226:N226"/>
    <mergeCell ref="I245:J246"/>
    <mergeCell ref="I265:J265"/>
    <mergeCell ref="C264:J264"/>
    <mergeCell ref="C284:D284"/>
    <mergeCell ref="E284:F284"/>
    <mergeCell ref="E265:F265"/>
    <mergeCell ref="C265:D265"/>
    <mergeCell ref="C378:E379"/>
    <mergeCell ref="R189:T189"/>
    <mergeCell ref="M284:N284"/>
    <mergeCell ref="K245:L246"/>
    <mergeCell ref="S245:T246"/>
    <mergeCell ref="Q265:R265"/>
    <mergeCell ref="K283:R283"/>
    <mergeCell ref="K302:R302"/>
    <mergeCell ref="O303:P303"/>
    <mergeCell ref="K264:R264"/>
    <mergeCell ref="O265:P265"/>
    <mergeCell ref="K265:L265"/>
    <mergeCell ref="O245:P246"/>
    <mergeCell ref="Q245:R246"/>
    <mergeCell ref="Q55:T55"/>
    <mergeCell ref="S56:T56"/>
    <mergeCell ref="O55:P56"/>
    <mergeCell ref="K56:L56"/>
    <mergeCell ref="K207:M208"/>
    <mergeCell ref="N207:O208"/>
    <mergeCell ref="I227:K227"/>
    <mergeCell ref="M74:O75"/>
    <mergeCell ref="P74:Q74"/>
    <mergeCell ref="P112:Q113"/>
    <mergeCell ref="I189:K189"/>
    <mergeCell ref="R131:T131"/>
    <mergeCell ref="R150:T151"/>
    <mergeCell ref="P36:Q37"/>
    <mergeCell ref="I131:K132"/>
    <mergeCell ref="L131:N131"/>
    <mergeCell ref="Q56:R56"/>
    <mergeCell ref="M56:N56"/>
    <mergeCell ref="K55:N55"/>
    <mergeCell ref="A9:T9"/>
    <mergeCell ref="A7:T7"/>
    <mergeCell ref="A8:T8"/>
    <mergeCell ref="I55:J56"/>
    <mergeCell ref="I17:J18"/>
    <mergeCell ref="R36:T37"/>
    <mergeCell ref="A112:A114"/>
    <mergeCell ref="B112:B114"/>
    <mergeCell ref="J36:L37"/>
    <mergeCell ref="F93:H94"/>
    <mergeCell ref="H112:J113"/>
    <mergeCell ref="I93:J94"/>
    <mergeCell ref="E37:F37"/>
    <mergeCell ref="A55:A57"/>
    <mergeCell ref="E55:H55"/>
    <mergeCell ref="A131:A133"/>
    <mergeCell ref="E56:F56"/>
    <mergeCell ref="A14:T14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3" orientation="landscape" r:id="rId1"/>
  <headerFooter alignWithMargins="0"/>
  <rowBreaks count="12" manualBreakCount="12">
    <brk id="14" max="16383" man="1"/>
    <brk id="51" max="19" man="1"/>
    <brk id="89" max="19" man="1"/>
    <brk id="127" max="19" man="1"/>
    <brk id="165" max="19" man="1"/>
    <brk id="203" max="19" man="1"/>
    <brk id="241" max="19" man="1"/>
    <brk id="279" max="19" man="1"/>
    <brk id="317" max="19" man="1"/>
    <brk id="355" max="19" man="1"/>
    <brk id="393" max="19" man="1"/>
    <brk id="431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Таблиця 1</vt:lpstr>
      <vt:lpstr>Таб 1.1</vt:lpstr>
      <vt:lpstr>Таб 2-3</vt:lpstr>
      <vt:lpstr>Таб 4-6</vt:lpstr>
      <vt:lpstr>Таб 7-9</vt:lpstr>
      <vt:lpstr>Додаток</vt:lpstr>
      <vt:lpstr>Титульний</vt:lpstr>
      <vt:lpstr>Помилки</vt:lpstr>
      <vt:lpstr>Довідки</vt:lpstr>
      <vt:lpstr>Довідки1</vt:lpstr>
      <vt:lpstr>Довідки2</vt:lpstr>
      <vt:lpstr>Dov</vt:lpstr>
      <vt:lpstr>Довідки!Область_печати</vt:lpstr>
      <vt:lpstr>Довідки1!Область_печати</vt:lpstr>
      <vt:lpstr>Довідки2!Область_печати</vt:lpstr>
      <vt:lpstr>Додаток!Область_печати</vt:lpstr>
      <vt:lpstr>Помилки!Область_печати</vt:lpstr>
      <vt:lpstr>'Таб 1.1'!Область_печати</vt:lpstr>
      <vt:lpstr>'Таб 2-3'!Область_печати</vt:lpstr>
      <vt:lpstr>'Таб 4-6'!Область_печати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Server</cp:lastModifiedBy>
  <cp:lastPrinted>2015-04-03T06:53:05Z</cp:lastPrinted>
  <dcterms:created xsi:type="dcterms:W3CDTF">2001-12-24T15:18:56Z</dcterms:created>
  <dcterms:modified xsi:type="dcterms:W3CDTF">2015-04-07T15:44:34Z</dcterms:modified>
  <cp:category>Статистика</cp:category>
</cp:coreProperties>
</file>